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79922d46559793/2022/Trafostanice/Znojmo Dobsicka/dokumentace PS revize/"/>
    </mc:Choice>
  </mc:AlternateContent>
  <xr:revisionPtr revIDLastSave="2" documentId="11_13C8332CA5B612EF5BC8D132C806B56EFF07CFE1" xr6:coauthVersionLast="47" xr6:coauthVersionMax="47" xr10:uidLastSave="{9F612B04-790F-4DA8-9465-BE13A4765A26}"/>
  <bookViews>
    <workbookView xWindow="5730" yWindow="2580" windowWidth="28800" windowHeight="15885" xr2:uid="{00000000-000D-0000-FFFF-FFFF00000000}"/>
  </bookViews>
  <sheets>
    <sheet name="Stavba" sheetId="1" r:id="rId1"/>
    <sheet name="VzorPolozky" sheetId="10" state="hidden" r:id="rId2"/>
    <sheet name="SO 01 01-02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01-02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01-02 Pol'!$A$1:$Y$130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85" i="12" l="1"/>
  <c r="BA55" i="12"/>
  <c r="BA39" i="12"/>
  <c r="BA36" i="12"/>
  <c r="BA16" i="12"/>
  <c r="BA13" i="12"/>
  <c r="BA10" i="12"/>
  <c r="G9" i="12"/>
  <c r="I9" i="12"/>
  <c r="K9" i="12"/>
  <c r="M9" i="12"/>
  <c r="O9" i="12"/>
  <c r="Q9" i="12"/>
  <c r="V9" i="12"/>
  <c r="G12" i="12"/>
  <c r="M12" i="12" s="1"/>
  <c r="I12" i="12"/>
  <c r="K12" i="12"/>
  <c r="O12" i="12"/>
  <c r="Q12" i="12"/>
  <c r="V12" i="12"/>
  <c r="V8" i="12" s="1"/>
  <c r="G15" i="12"/>
  <c r="M15" i="12" s="1"/>
  <c r="I15" i="12"/>
  <c r="K15" i="12"/>
  <c r="O15" i="12"/>
  <c r="Q15" i="12"/>
  <c r="V15" i="12"/>
  <c r="G18" i="12"/>
  <c r="G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AF129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5" i="12"/>
  <c r="G44" i="12" s="1"/>
  <c r="I55" i="1" s="1"/>
  <c r="I45" i="12"/>
  <c r="I44" i="12" s="1"/>
  <c r="K45" i="12"/>
  <c r="O45" i="12"/>
  <c r="Q45" i="12"/>
  <c r="Q44" i="12" s="1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2" i="12"/>
  <c r="G51" i="12" s="1"/>
  <c r="I56" i="1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57" i="1" s="1"/>
  <c r="V61" i="12"/>
  <c r="G62" i="12"/>
  <c r="I62" i="12"/>
  <c r="I61" i="12" s="1"/>
  <c r="K62" i="12"/>
  <c r="K61" i="12" s="1"/>
  <c r="M62" i="12"/>
  <c r="M61" i="12" s="1"/>
  <c r="O62" i="12"/>
  <c r="O61" i="12" s="1"/>
  <c r="Q62" i="12"/>
  <c r="Q61" i="12" s="1"/>
  <c r="V62" i="12"/>
  <c r="G65" i="12"/>
  <c r="I65" i="12"/>
  <c r="K65" i="12"/>
  <c r="M65" i="12"/>
  <c r="O65" i="12"/>
  <c r="Q65" i="12"/>
  <c r="V65" i="12"/>
  <c r="G67" i="12"/>
  <c r="G64" i="12" s="1"/>
  <c r="I58" i="1" s="1"/>
  <c r="I67" i="12"/>
  <c r="K67" i="12"/>
  <c r="O67" i="12"/>
  <c r="Q67" i="12"/>
  <c r="V67" i="12"/>
  <c r="V64" i="12" s="1"/>
  <c r="G69" i="12"/>
  <c r="M69" i="12" s="1"/>
  <c r="I69" i="12"/>
  <c r="K69" i="12"/>
  <c r="O69" i="12"/>
  <c r="Q69" i="12"/>
  <c r="V69" i="12"/>
  <c r="G72" i="12"/>
  <c r="M72" i="12" s="1"/>
  <c r="I72" i="12"/>
  <c r="K72" i="12"/>
  <c r="O72" i="12"/>
  <c r="Q72" i="12"/>
  <c r="V72" i="12"/>
  <c r="G78" i="12"/>
  <c r="G77" i="12" s="1"/>
  <c r="I59" i="1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7" i="12"/>
  <c r="G96" i="12" s="1"/>
  <c r="I60" i="1" s="1"/>
  <c r="I97" i="12"/>
  <c r="I96" i="12" s="1"/>
  <c r="K97" i="12"/>
  <c r="K96" i="12" s="1"/>
  <c r="O97" i="12"/>
  <c r="O96" i="12" s="1"/>
  <c r="Q97" i="12"/>
  <c r="Q96" i="12" s="1"/>
  <c r="V97" i="12"/>
  <c r="V96" i="12" s="1"/>
  <c r="G99" i="12"/>
  <c r="M99" i="12" s="1"/>
  <c r="I99" i="12"/>
  <c r="I98" i="12" s="1"/>
  <c r="K99" i="12"/>
  <c r="K98" i="12" s="1"/>
  <c r="O99" i="12"/>
  <c r="O98" i="12" s="1"/>
  <c r="Q99" i="12"/>
  <c r="Q98" i="12" s="1"/>
  <c r="V99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Q108" i="12" s="1"/>
  <c r="V115" i="12"/>
  <c r="G117" i="12"/>
  <c r="M117" i="12" s="1"/>
  <c r="I117" i="12"/>
  <c r="K117" i="12"/>
  <c r="O117" i="12"/>
  <c r="Q117" i="12"/>
  <c r="V117" i="12"/>
  <c r="G120" i="12"/>
  <c r="G119" i="12" s="1"/>
  <c r="I63" i="1" s="1"/>
  <c r="I120" i="12"/>
  <c r="K120" i="12"/>
  <c r="O120" i="12"/>
  <c r="Q120" i="12"/>
  <c r="V120" i="12"/>
  <c r="V119" i="12" s="1"/>
  <c r="G123" i="12"/>
  <c r="M123" i="12" s="1"/>
  <c r="I123" i="12"/>
  <c r="I119" i="12" s="1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AE129" i="12"/>
  <c r="F42" i="1" s="1"/>
  <c r="I20" i="1"/>
  <c r="I19" i="1"/>
  <c r="I18" i="1"/>
  <c r="H43" i="1"/>
  <c r="G42" i="1" l="1"/>
  <c r="I42" i="1" s="1"/>
  <c r="G41" i="1"/>
  <c r="G39" i="1"/>
  <c r="G43" i="1" s="1"/>
  <c r="G25" i="1" s="1"/>
  <c r="I51" i="12"/>
  <c r="M31" i="12"/>
  <c r="O8" i="12"/>
  <c r="F39" i="1"/>
  <c r="V108" i="12"/>
  <c r="I108" i="12"/>
  <c r="V51" i="12"/>
  <c r="Q119" i="12"/>
  <c r="O119" i="12"/>
  <c r="O108" i="12"/>
  <c r="V77" i="12"/>
  <c r="K119" i="12"/>
  <c r="K108" i="12"/>
  <c r="V98" i="12"/>
  <c r="O51" i="12"/>
  <c r="K77" i="12"/>
  <c r="Q77" i="12"/>
  <c r="O77" i="12"/>
  <c r="Q64" i="12"/>
  <c r="K51" i="12"/>
  <c r="V44" i="12"/>
  <c r="Q8" i="12"/>
  <c r="F41" i="1"/>
  <c r="I41" i="1" s="1"/>
  <c r="O44" i="12"/>
  <c r="O64" i="12"/>
  <c r="K44" i="12"/>
  <c r="M98" i="12"/>
  <c r="I77" i="12"/>
  <c r="K64" i="12"/>
  <c r="I64" i="12"/>
  <c r="K8" i="12"/>
  <c r="I8" i="12"/>
  <c r="I54" i="1"/>
  <c r="Q51" i="12"/>
  <c r="M108" i="12"/>
  <c r="M120" i="12"/>
  <c r="M119" i="12" s="1"/>
  <c r="G108" i="12"/>
  <c r="I62" i="1" s="1"/>
  <c r="G98" i="12"/>
  <c r="I61" i="1" s="1"/>
  <c r="I17" i="1" s="1"/>
  <c r="M97" i="12"/>
  <c r="M96" i="12" s="1"/>
  <c r="M78" i="12"/>
  <c r="M77" i="12" s="1"/>
  <c r="M67" i="12"/>
  <c r="M64" i="12" s="1"/>
  <c r="M52" i="12"/>
  <c r="M51" i="12" s="1"/>
  <c r="M45" i="12"/>
  <c r="M44" i="12" s="1"/>
  <c r="M18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64" i="1"/>
  <c r="G129" i="12"/>
  <c r="I39" i="1"/>
  <c r="I43" i="1" s="1"/>
  <c r="F43" i="1"/>
  <c r="G23" i="1" s="1"/>
  <c r="A27" i="1" s="1"/>
  <c r="G28" i="1" s="1"/>
  <c r="G27" i="1" s="1"/>
  <c r="G29" i="1" s="1"/>
  <c r="A28" i="1" l="1"/>
  <c r="J41" i="1"/>
  <c r="J42" i="1"/>
  <c r="J39" i="1"/>
  <c r="J43" i="1" s="1"/>
  <c r="J61" i="1"/>
  <c r="J63" i="1"/>
  <c r="J55" i="1"/>
  <c r="J57" i="1"/>
  <c r="J54" i="1"/>
  <c r="J58" i="1"/>
  <c r="J59" i="1"/>
  <c r="J56" i="1"/>
  <c r="J60" i="1"/>
  <c r="J62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<sst xmlns="http://schemas.openxmlformats.org/spreadsheetml/2006/main" count="725" uniqueCount="299">
  <si>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</si>
  <si>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</si>
  <si>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</si>
  <si>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</si>
  <si>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</si>
  <si>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</si>
  <si>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</si>
  <si>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</si>
  <si>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</si>
  <si>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</si>
  <si>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</si>
  <si>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</si>
  <si>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</si>
  <si>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</si>
  <si>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</si>
  <si>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</si>
  <si>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</si>
  <si>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</si>
  <si>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</si>
  <si>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</si>
  <si>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</si>
  <si>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</si>
  <si>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</si>
  <si>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</si>
  <si>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</si>
  <si>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</si>
  <si>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</si>
  <si>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</si>
  <si>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</si>
  <si>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</si>
  <si>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</si>
  <si>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</si>
  <si>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</si>
  <si>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</si>
  <si>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</si>
  <si>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</si>
  <si>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</si>
  <si>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</si>
  <si>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</si>
  <si>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</si>
  <si>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</si>
  <si>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01-02</t>
  </si>
  <si>
    <t>TS SNM Znojmo Dobšická, Kiosková TS revize - osazení do terénu</t>
  </si>
  <si>
    <t>SO 01</t>
  </si>
  <si>
    <t>Kiosková trafostanice</t>
  </si>
  <si>
    <t>Objekt:</t>
  </si>
  <si>
    <t>Rozpočet:</t>
  </si>
  <si>
    <t>Ing. Vojtěch Vinohradský</t>
  </si>
  <si>
    <t>26782218</t>
  </si>
  <si>
    <t>TS SNM Znojmo Dobšická</t>
  </si>
  <si>
    <t>Stavba</t>
  </si>
  <si>
    <t>Stavební objekt</t>
  </si>
  <si>
    <t>Celkem za stavbu</t>
  </si>
  <si>
    <t>CZK</t>
  </si>
  <si>
    <t>#POPS</t>
  </si>
  <si>
    <t>Popis stavby: 26782218 - TS SNM Znojmo Dobšická</t>
  </si>
  <si>
    <t>#POPO</t>
  </si>
  <si>
    <t>Popis objektu: SO 01 - Kiosková trafostanice</t>
  </si>
  <si>
    <t>#POPR</t>
  </si>
  <si>
    <t>Popis rozpočtu: 01-02 - TS SNM Znojmo Dobšická, Kiosková TS revize - osazení do terénu</t>
  </si>
  <si>
    <t>Rekapitulace dílů</t>
  </si>
  <si>
    <t>Typ dílu</t>
  </si>
  <si>
    <t>1</t>
  </si>
  <si>
    <t>Zemní práce</t>
  </si>
  <si>
    <t>27</t>
  </si>
  <si>
    <t>Základy</t>
  </si>
  <si>
    <t>5</t>
  </si>
  <si>
    <t>Komunikace</t>
  </si>
  <si>
    <t>59</t>
  </si>
  <si>
    <t>Dlažby a předlažby komunikací</t>
  </si>
  <si>
    <t>63</t>
  </si>
  <si>
    <t>Podlahy a podlahové konstrukce</t>
  </si>
  <si>
    <t>96</t>
  </si>
  <si>
    <t>Bourání konstrukcí</t>
  </si>
  <si>
    <t>99</t>
  </si>
  <si>
    <t>Staveništní přesun hmot</t>
  </si>
  <si>
    <t>721</t>
  </si>
  <si>
    <t>Vnitřní kanalizace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</si>
  <si>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</si>
  <si>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</si>
  <si>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</si>
  <si>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</si>
  <si>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</si>
  <si>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</si>
  <si>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</si>
  <si>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</si>
  <si>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</si>
  <si>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</si>
  <si>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</si>
  <si>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</si>
  <si>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</si>
  <si>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</si>
  <si>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</si>
  <si>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</si>
  <si>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</si>
  <si>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</si>
  <si>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</si>
  <si>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</si>
  <si>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</si>
  <si>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</si>
  <si>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</si>
  <si>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</si>
  <si>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</si>
  <si>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</si>
  <si>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</si>
  <si>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</si>
  <si>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</si>
  <si>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</si>
  <si>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</si>
  <si>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</si>
  <si>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</si>
  <si>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</si>
  <si>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</si>
  <si>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</si>
  <si>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131201111R00</t>
  </si>
  <si>
    <t>Hloubení nezapažených jam a zářezů do 100 m3, v hornině 3, hloubení strojně</t>
  </si>
  <si>
    <t>m3</t>
  </si>
  <si>
    <t>800-1</t>
  </si>
  <si>
    <t>RTS 22/ II</t>
  </si>
  <si>
    <t>Práce</t>
  </si>
  <si>
    <t>Běžná</t>
  </si>
  <si>
    <t>POL1_1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</si>
  <si>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</si>
  <si>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</si>
  <si>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15,24</t>
  </si>
  <si>
    <t>VV</t>
  </si>
  <si>
    <t>131201119R00</t>
  </si>
  <si>
    <t xml:space="preserve">Hloubení nezapažených jam a zářezů příplatek za lepivost, v hornině 3,  </t>
  </si>
  <si>
    <t>POL1_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</si>
  <si>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</si>
  <si>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</si>
  <si>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</si>
  <si>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</si>
  <si>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</si>
  <si>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</si>
  <si>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6,03*2</t>
  </si>
  <si>
    <t>162701105R00</t>
  </si>
  <si>
    <t>Vodorovné přemístění výkopku z horniny 1 až 4, na vzdálenost přes 9 000  do 10 000 m</t>
  </si>
  <si>
    <t>15,24-6,03</t>
  </si>
  <si>
    <t>162701109R00</t>
  </si>
  <si>
    <t>Vodorovné přemístění výkopku příplatek k ceně za každých dalších i započatých 1 000 m přes 10 000 m  z horniny 1 až 4</t>
  </si>
  <si>
    <t>9,21*5</t>
  </si>
  <si>
    <t>167101101R00</t>
  </si>
  <si>
    <t>Nakládání, skládání, překládání neulehlého výkopku nakládání výkopku  do 100 m3, z horniny 1 až 4</t>
  </si>
  <si>
    <t>6,03</t>
  </si>
  <si>
    <t>171201201RT1</t>
  </si>
  <si>
    <t>Uložení sypaniny na dočasnou skládku tak, že na 1 m2 plochy připadá přes 2 m3 výkopku nebo ornice</t>
  </si>
  <si>
    <t>RTS 10/ I</t>
  </si>
  <si>
    <t>Indiv</t>
  </si>
  <si>
    <t>9,21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</si>
  <si>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</si>
  <si>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</si>
  <si>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</si>
  <si>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</si>
  <si>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</si>
  <si>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(4,58*4,00-0,50*0,25*2)*0,10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</si>
  <si>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</si>
  <si>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</si>
  <si>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</si>
  <si>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6,03-1,807</t>
  </si>
  <si>
    <t>175101209R00</t>
  </si>
  <si>
    <t>Obsyp objektů příplatek za prohození sypaniny</t>
  </si>
  <si>
    <t>4,223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</si>
  <si>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</si>
  <si>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</si>
  <si>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</si>
  <si>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</si>
  <si>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4,58*4,00 - 0,50*0,25*2 + 1,56*0,72</t>
  </si>
  <si>
    <t>564811111R00</t>
  </si>
  <si>
    <t>Podklad ze štěrkodrti s rozprostřením a zhutněním frakce 0-32 mm, tloušťka po zhutnění 50 mm</t>
  </si>
  <si>
    <t>822-1</t>
  </si>
  <si>
    <t>4,58*4,00 - 0,50*0,25*2</t>
  </si>
  <si>
    <t>564831111R00</t>
  </si>
  <si>
    <t>Podklad ze štěrkodrti po zhutnění tloušťky 10 cm</t>
  </si>
  <si>
    <t>Vlastní</t>
  </si>
  <si>
    <t>583318004R</t>
  </si>
  <si>
    <t>kamenivo přírodní těžené frakce 16,0 až 32,0 mm; Jihomoravský kraj</t>
  </si>
  <si>
    <t>T</t>
  </si>
  <si>
    <t>SPCM</t>
  </si>
  <si>
    <t>RTS 22/ I</t>
  </si>
  <si>
    <t>Specifikace</t>
  </si>
  <si>
    <t>POL3_</t>
  </si>
  <si>
    <t>(4,58*4,00-0,50*0,25*2)*0,10*1,7</t>
  </si>
  <si>
    <t>349121000R00</t>
  </si>
  <si>
    <t>Montáž prefa. drobné architektury do 0,2 t</t>
  </si>
  <si>
    <t>kus</t>
  </si>
  <si>
    <t>12+69</t>
  </si>
  <si>
    <t>596100030RAD</t>
  </si>
  <si>
    <t>Chodník z dlažby betonové, podklad štěrkodrť dlažba rozměru 500 x 500 mm, tloušťky 50 mm</t>
  </si>
  <si>
    <t>AP-HSV</t>
  </si>
  <si>
    <t>Agregovaná položka</t>
  </si>
  <si>
    <t>POL2_1</t>
  </si>
  <si>
    <t>odkopávky nezapažené pro silnice, s přemístěním výkopku v příčných profilech, s naložením na dopravní prostředek a odvozem do 1 km, s uložením výkopku na skládku a úpravou pláně. Podklad ze štěrkopísku s rozprostřením, vlhčením a zhutněním tl. 10 cm, dodávka a položení dlažby betonové do lože z těženého kameniva do tl. 3 cm, s vyplněním spár, s dvojím beraněním a se smetením přebytečného materiálu na krajnici, osazení a dodávka záhonových obrubníků do lože z prostého betonu tl. 5-10 cm se zalitím a zatřením spár maltou, s opěrou. Skladba: podklad ze štěrkopísku                  10 cm lože z kameniva                               3 cm dlažba betonová                              4, 5, 6 cm celkem                                           17,18,19 cm</t>
  </si>
  <si>
    <t>3,41*1,00 + 1,10*0,99</t>
  </si>
  <si>
    <t>59228407R</t>
  </si>
  <si>
    <t>palisáda beton; průřez čtverec zaoblený; l = 110 mm; š = 110 mm; h = 400 mm; barva šedá</t>
  </si>
  <si>
    <t>POL3_0</t>
  </si>
  <si>
    <t>12*1,05</t>
  </si>
  <si>
    <t>59228408R</t>
  </si>
  <si>
    <t>palisáda beton; průřez čtverec zaoblený; l = 110 mm; š = 110 mm; h = 600 mm; barva šedá; odlehčená</t>
  </si>
  <si>
    <t>69*1,05</t>
  </si>
  <si>
    <t>918101111R00</t>
  </si>
  <si>
    <t>Lože pod obrubníky nebo obruby dlažeb z B 12,5</t>
  </si>
  <si>
    <t>Palisády : 0,25*0,30*(3,75+0,99*2+1,52+0,99*2)</t>
  </si>
  <si>
    <t>631351101R00</t>
  </si>
  <si>
    <t>Bednění stěn, rýh a otvorů v podlahách zřízení</t>
  </si>
  <si>
    <t>801-1</t>
  </si>
  <si>
    <t>(4,58-1,32+2,25*2)*0,05</t>
  </si>
  <si>
    <t>631351102R00</t>
  </si>
  <si>
    <t>Bednění stěn, rýh a otvorů v podlahách odstranění</t>
  </si>
  <si>
    <t>0,388</t>
  </si>
  <si>
    <t>632921929R00</t>
  </si>
  <si>
    <t>Dlažba vnitřní nebo vnější při objektu z dlaždic betonových příplatek za zalévání asfaltem podél budovy při provádění okapového chodníčku z dlaždic nebo u betonové mazaniny (vně i uvnitř)</t>
  </si>
  <si>
    <t>m</t>
  </si>
  <si>
    <t>vodorovná nebo ve spádu do 15° od vodorovné roviny</t>
  </si>
  <si>
    <t>(3,60+2,50)*2</t>
  </si>
  <si>
    <t>631310034RA0</t>
  </si>
  <si>
    <t>Mazanina z betonu prostého C 16/20, tloušťky 150 mm</t>
  </si>
  <si>
    <t>POL2_</t>
  </si>
  <si>
    <t>hlazená dřevěným hladítkem.</t>
  </si>
  <si>
    <t>Včetně vytvoření dilatačních spár v mazanině bez zaplnění.</t>
  </si>
  <si>
    <t>Okap. chodníček : (4,58-1,32+2,25*2)*0,50</t>
  </si>
  <si>
    <t>Obetonování palisád : 4,58*1,20-3,63*1,10 + 1,52*1,20-1,32*1,10</t>
  </si>
  <si>
    <t>961044111R00</t>
  </si>
  <si>
    <t>Bourání základů z betonu prostého</t>
  </si>
  <si>
    <t>801-3</t>
  </si>
  <si>
    <t>nebo vybourání otvorů průřezové plochy přes 4 m2 v základech,</t>
  </si>
  <si>
    <t>3,60*0,25*0,74</t>
  </si>
  <si>
    <t>961055111R00</t>
  </si>
  <si>
    <t>Bourání základů železobetonových</t>
  </si>
  <si>
    <t>nebo vybourání otvorů průřezové plochy přes 4 m2 v základech</t>
  </si>
  <si>
    <t>(18,03+1,56*0,72 + 3,00*1,00)*0,15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</si>
  <si>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</si>
  <si>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</si>
  <si>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</si>
  <si>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3,60*0,25*0,50</t>
  </si>
  <si>
    <t>965042221RT1</t>
  </si>
  <si>
    <t>Bourání podkladů pod dlažby nebo litých celistvých dlažeb a mazanin  betonových nebo z litého asfaltu, tloušťky přes 100 mm, plochy do 1 m2</t>
  </si>
  <si>
    <t>0,30*0,30*0,15*6</t>
  </si>
  <si>
    <t>970051160R00</t>
  </si>
  <si>
    <t>Jádrové vrtání, kruhové prostupy v železobetonu jádrové vrtání , do D 160 mm</t>
  </si>
  <si>
    <t>0,25</t>
  </si>
  <si>
    <t>970054160R00</t>
  </si>
  <si>
    <t>Jádrové vrtání, kruhové prostupy v železobetonu příplatek za jádrové vrtání vodorovně ve stěně , do D 160 mm</t>
  </si>
  <si>
    <t>970251150R00</t>
  </si>
  <si>
    <t>Řezání železobetonu hloubka řezu 150 mm</t>
  </si>
  <si>
    <t>Panely : (4,58+3,85+0,72)*2 + 0,25*3</t>
  </si>
  <si>
    <t>Op. zídka : 1,25*2*2</t>
  </si>
  <si>
    <t>998015011R00</t>
  </si>
  <si>
    <t>Přesun hmot, budovy z dílců jednopodlažní</t>
  </si>
  <si>
    <t>t</t>
  </si>
  <si>
    <t>721176127R00</t>
  </si>
  <si>
    <t>Potrubí HT svodné (ležaté) v zemi vnější průměr D 160 mm, tloušťka stěny 3,9 mm, DN 150</t>
  </si>
  <si>
    <t>800-721</t>
  </si>
  <si>
    <t>včetně tvarovek, objímek. Bez zednických výpomocí.</t>
  </si>
  <si>
    <t>Potrubí včetně tvarovek. Bez zednických výpomocí.</t>
  </si>
  <si>
    <t>5,05</t>
  </si>
  <si>
    <t>721211530RT1</t>
  </si>
  <si>
    <t>Vpusti dvorní průměr 110 mm, vodorovný odtok, s plastovým rámem 240 x 240 mm, litinovou mříží a odkalovacím košem, suchá klapka proti pronikání zápachu, včetně d..., Vpust podlahová se zápachovou uzávěrkou</t>
  </si>
  <si>
    <t>včetně betonového lože</t>
  </si>
  <si>
    <t>998721101R00</t>
  </si>
  <si>
    <t>Přesun hmot pro vnitřní kanalizaci v objektech výšky do 6 m</t>
  </si>
  <si>
    <t>Přesun hmot</t>
  </si>
  <si>
    <t>POL7_</t>
  </si>
  <si>
    <t>50 m vodorovně, měřeno od těžiště půdorysné plochy skládky do těžiště půdorysné plochy objektu</t>
  </si>
  <si>
    <t>767911120R00</t>
  </si>
  <si>
    <t>Montáž oplocení z pletiva strojového, o výšce do 1,6 m</t>
  </si>
  <si>
    <t>800-767</t>
  </si>
  <si>
    <t>0,40*2</t>
  </si>
  <si>
    <t>767920840R00</t>
  </si>
  <si>
    <t>Demontáž vrat a vrátek k oplocení o ploše jednotlivě přes 6 do 10 m2</t>
  </si>
  <si>
    <t>767-1</t>
  </si>
  <si>
    <t>Navařená ocelová trubka na stávající sloupky brány</t>
  </si>
  <si>
    <t xml:space="preserve">ks    </t>
  </si>
  <si>
    <t>2</t>
  </si>
  <si>
    <t>31327513R</t>
  </si>
  <si>
    <t>pletivo drátěné 4-hranné bez napínacího drátu; h = 1,60 m; velikost ok 55 mm; d drátu 2,50 mm; povrch. úprava plast na pozink.drátu; barva zelená</t>
  </si>
  <si>
    <t>55342341R</t>
  </si>
  <si>
    <t>sloupek plotový ocel; tl. stěny 1,50 mm; rohový, krajový; pro plot pro drátěné pletivo; l = 2 000 mm; d 48 mm; povrch prášková vypalovací barva</t>
  </si>
  <si>
    <t>979093111R00</t>
  </si>
  <si>
    <t>Uložení suti na skládku bez zhutnění</t>
  </si>
  <si>
    <t>800-6</t>
  </si>
  <si>
    <t>s hrubým urovnáním,</t>
  </si>
  <si>
    <t>10,87398</t>
  </si>
  <si>
    <t>979083117R00</t>
  </si>
  <si>
    <t>Vodorovné přemístění suti přes 5000 m do 6000 m</t>
  </si>
  <si>
    <t>Přesun suti</t>
  </si>
  <si>
    <t>POL8_</t>
  </si>
  <si>
    <t>včetně naložení na dopravní prostředek a složení,</t>
  </si>
  <si>
    <t>979083191R00</t>
  </si>
  <si>
    <t>Vodorovné přemístění suti za každých dalších započatých 1000 m přes 6000 m</t>
  </si>
  <si>
    <t>979990103R00</t>
  </si>
  <si>
    <t>Poplatek za skládku za uložení, betonu,  , skupina 17 01 01 z Katalogu odpadů</t>
  </si>
  <si>
    <t>SUM</t>
  </si>
  <si>
    <t>END</t>
  </si>
  <si>
    <t>Město Znojmo</t>
  </si>
  <si>
    <t>Obroková 1/12, 669 02 Znojmo</t>
  </si>
  <si>
    <t>00293881</t>
  </si>
  <si>
    <t>CZ00293881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</si>
</sst>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67"/>
  <sheetViews>
    <sheetView showGridLines="0" tabSelected="1" topLeftCell="B1" zoomScaleNormal="100" zoomScaleSheetLayoutView="75" workbookViewId="0">
      <selection activeCell="E19" sqref="E19:F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39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8" t="s">
        <v>22</v>
      </c>
      <c r="C2" s="79"/>
      <c r="D2" s="80" t="s">
        <v>48</v>
      </c>
      <c r="E2" s="238" t="s">
        <v>49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81" t="s">
        <v>45</v>
      </c>
      <c r="C3" s="79"/>
      <c r="D3" s="82" t="s">
        <v>43</v>
      </c>
      <c r="E3" s="241" t="s">
        <v>44</v>
      </c>
      <c r="F3" s="242"/>
      <c r="G3" s="242"/>
      <c r="H3" s="242"/>
      <c r="I3" s="242"/>
      <c r="J3" s="243"/>
    </row>
    <row r="4" spans="1:15" ht="23.25" customHeight="1" x14ac:dyDescent="0.2">
      <c r="A4" s="77">
        <v>300</v>
      </c>
      <c r="B4" s="83" t="s">
        <v>46</v>
      </c>
      <c r="C4" s="84"/>
      <c r="D4" s="85" t="s">
        <v>41</v>
      </c>
      <c r="E4" s="221" t="s">
        <v>42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40</v>
      </c>
      <c r="D5" s="228" t="s">
        <v>295</v>
      </c>
      <c r="E5" s="229"/>
      <c r="F5" s="229"/>
      <c r="G5" s="229"/>
      <c r="H5" s="18" t="s">
        <v>38</v>
      </c>
      <c r="I5" s="197" t="s">
        <v>297</v>
      </c>
      <c r="J5" s="8"/>
    </row>
    <row r="6" spans="1:15" ht="15.75" customHeight="1" x14ac:dyDescent="0.2">
      <c r="A6" s="2"/>
      <c r="B6" s="28"/>
      <c r="C6" s="55"/>
      <c r="D6" s="230" t="s">
        <v>296</v>
      </c>
      <c r="E6" s="231"/>
      <c r="F6" s="231"/>
      <c r="G6" s="231"/>
      <c r="H6" s="18" t="s">
        <v>34</v>
      </c>
      <c r="I6" s="196" t="s">
        <v>298</v>
      </c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38</v>
      </c>
      <c r="I11" s="87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SUMIF(F54:F63,A16,I54:I63)+SUMIF(F54:F63,"PSU",I54:I63)</f>
        <v>0</v>
      </c>
      <c r="J16" s="211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SUMIF(F54:F63,A17,I54:I63)</f>
        <v>0</v>
      </c>
      <c r="J17" s="211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SUMIF(F54:F63,A18,I54:I63)</f>
        <v>0</v>
      </c>
      <c r="J18" s="211"/>
    </row>
    <row r="19" spans="1:10" ht="23.25" customHeight="1" x14ac:dyDescent="0.2">
      <c r="A19" s="144" t="s">
        <v>83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SUMIF(F54:F63,A19,I54:I63)</f>
        <v>0</v>
      </c>
      <c r="J19" s="211"/>
    </row>
    <row r="20" spans="1:10" ht="23.25" customHeight="1" x14ac:dyDescent="0.2">
      <c r="A20" s="144" t="s">
        <v>84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SUMIF(F54:F63,A20,I54:I63)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5">
        <f>A27</f>
        <v>0</v>
      </c>
      <c r="H28" s="215"/>
      <c r="I28" s="215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4">
        <f>ZakladDPHSni+DPHSni+ZakladDPHZakl+DPHZakl+Zaokrouhleni</f>
        <v>0</v>
      </c>
      <c r="H29" s="214"/>
      <c r="I29" s="214"/>
      <c r="J29" s="12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 t="s">
        <v>295</v>
      </c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50</v>
      </c>
      <c r="C39" s="200"/>
      <c r="D39" s="200"/>
      <c r="E39" s="200"/>
      <c r="F39" s="101">
        <f>'SO 01 01-02 Pol'!AE129</f>
        <v>0</v>
      </c>
      <c r="G39" s="102">
        <f>'SO 01 01-02 Pol'!AF129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201" t="s">
        <v>51</v>
      </c>
      <c r="D40" s="201"/>
      <c r="E40" s="201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43</v>
      </c>
      <c r="C41" s="201" t="s">
        <v>44</v>
      </c>
      <c r="D41" s="201"/>
      <c r="E41" s="201"/>
      <c r="F41" s="107">
        <f>'SO 01 01-02 Pol'!AE129</f>
        <v>0</v>
      </c>
      <c r="G41" s="108">
        <f>'SO 01 01-02 Pol'!AF129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41</v>
      </c>
      <c r="C42" s="200" t="s">
        <v>42</v>
      </c>
      <c r="D42" s="200"/>
      <c r="E42" s="200"/>
      <c r="F42" s="112">
        <f>'SO 01 01-02 Pol'!AE129</f>
        <v>0</v>
      </c>
      <c r="G42" s="103">
        <f>'SO 01 01-02 Pol'!AF129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202" t="s">
        <v>52</v>
      </c>
      <c r="C43" s="203"/>
      <c r="D43" s="203"/>
      <c r="E43" s="203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7" spans="1:10" x14ac:dyDescent="0.2">
      <c r="C47" s="76"/>
      <c r="D47" s="76"/>
      <c r="E47" s="76"/>
    </row>
    <row r="48" spans="1:10" x14ac:dyDescent="0.2">
      <c r="C48" s="76"/>
      <c r="D48" s="76"/>
      <c r="E48" s="76"/>
    </row>
    <row r="51" spans="1:10" ht="15.75" x14ac:dyDescent="0.25">
      <c r="B51" s="125" t="s">
        <v>60</v>
      </c>
    </row>
    <row r="53" spans="1:10" ht="25.5" customHeight="1" x14ac:dyDescent="0.2">
      <c r="A53" s="127"/>
      <c r="B53" s="130" t="s">
        <v>17</v>
      </c>
      <c r="C53" s="130" t="s">
        <v>5</v>
      </c>
      <c r="D53" s="131"/>
      <c r="E53" s="131"/>
      <c r="F53" s="132" t="s">
        <v>61</v>
      </c>
      <c r="G53" s="132"/>
      <c r="H53" s="132"/>
      <c r="I53" s="132" t="s">
        <v>29</v>
      </c>
      <c r="J53" s="132" t="s">
        <v>0</v>
      </c>
    </row>
    <row r="54" spans="1:10" ht="36.75" customHeight="1" x14ac:dyDescent="0.2">
      <c r="A54" s="128"/>
      <c r="B54" s="133" t="s">
        <v>62</v>
      </c>
      <c r="C54" s="198" t="s">
        <v>63</v>
      </c>
      <c r="D54" s="199"/>
      <c r="E54" s="199"/>
      <c r="F54" s="140" t="s">
        <v>24</v>
      </c>
      <c r="G54" s="141"/>
      <c r="H54" s="141"/>
      <c r="I54" s="141">
        <f>'SO 01 01-02 Pol'!G8</f>
        <v>0</v>
      </c>
      <c r="J54" s="137" t="str">
        <f>IF(I64=0,"",I54/I64*100)</f>
        <v/>
      </c>
    </row>
    <row r="55" spans="1:10" ht="36.75" customHeight="1" x14ac:dyDescent="0.2">
      <c r="A55" s="128"/>
      <c r="B55" s="133" t="s">
        <v>64</v>
      </c>
      <c r="C55" s="198" t="s">
        <v>65</v>
      </c>
      <c r="D55" s="199"/>
      <c r="E55" s="199"/>
      <c r="F55" s="140" t="s">
        <v>24</v>
      </c>
      <c r="G55" s="141"/>
      <c r="H55" s="141"/>
      <c r="I55" s="141">
        <f>'SO 01 01-02 Pol'!G44</f>
        <v>0</v>
      </c>
      <c r="J55" s="137" t="str">
        <f>IF(I64=0,"",I55/I64*100)</f>
        <v/>
      </c>
    </row>
    <row r="56" spans="1:10" ht="36.75" customHeight="1" x14ac:dyDescent="0.2">
      <c r="A56" s="128"/>
      <c r="B56" s="133" t="s">
        <v>66</v>
      </c>
      <c r="C56" s="198" t="s">
        <v>67</v>
      </c>
      <c r="D56" s="199"/>
      <c r="E56" s="199"/>
      <c r="F56" s="140" t="s">
        <v>24</v>
      </c>
      <c r="G56" s="141"/>
      <c r="H56" s="141"/>
      <c r="I56" s="141">
        <f>'SO 01 01-02 Pol'!G51</f>
        <v>0</v>
      </c>
      <c r="J56" s="137" t="str">
        <f>IF(I64=0,"",I56/I64*100)</f>
        <v/>
      </c>
    </row>
    <row r="57" spans="1:10" ht="36.75" customHeight="1" x14ac:dyDescent="0.2">
      <c r="A57" s="128"/>
      <c r="B57" s="133" t="s">
        <v>68</v>
      </c>
      <c r="C57" s="198" t="s">
        <v>69</v>
      </c>
      <c r="D57" s="199"/>
      <c r="E57" s="199"/>
      <c r="F57" s="140" t="s">
        <v>24</v>
      </c>
      <c r="G57" s="141"/>
      <c r="H57" s="141"/>
      <c r="I57" s="141">
        <f>'SO 01 01-02 Pol'!G61</f>
        <v>0</v>
      </c>
      <c r="J57" s="137" t="str">
        <f>IF(I64=0,"",I57/I64*100)</f>
        <v/>
      </c>
    </row>
    <row r="58" spans="1:10" ht="36.75" customHeight="1" x14ac:dyDescent="0.2">
      <c r="A58" s="128"/>
      <c r="B58" s="133" t="s">
        <v>70</v>
      </c>
      <c r="C58" s="198" t="s">
        <v>71</v>
      </c>
      <c r="D58" s="199"/>
      <c r="E58" s="199"/>
      <c r="F58" s="140" t="s">
        <v>24</v>
      </c>
      <c r="G58" s="141"/>
      <c r="H58" s="141"/>
      <c r="I58" s="141">
        <f>'SO 01 01-02 Pol'!G64</f>
        <v>0</v>
      </c>
      <c r="J58" s="137" t="str">
        <f>IF(I64=0,"",I58/I64*100)</f>
        <v/>
      </c>
    </row>
    <row r="59" spans="1:10" ht="36.75" customHeight="1" x14ac:dyDescent="0.2">
      <c r="A59" s="128"/>
      <c r="B59" s="133" t="s">
        <v>72</v>
      </c>
      <c r="C59" s="198" t="s">
        <v>73</v>
      </c>
      <c r="D59" s="199"/>
      <c r="E59" s="199"/>
      <c r="F59" s="140" t="s">
        <v>24</v>
      </c>
      <c r="G59" s="141"/>
      <c r="H59" s="141"/>
      <c r="I59" s="141">
        <f>'SO 01 01-02 Pol'!G77</f>
        <v>0</v>
      </c>
      <c r="J59" s="137" t="str">
        <f>IF(I64=0,"",I59/I64*100)</f>
        <v/>
      </c>
    </row>
    <row r="60" spans="1:10" ht="36.75" customHeight="1" x14ac:dyDescent="0.2">
      <c r="A60" s="128"/>
      <c r="B60" s="133" t="s">
        <v>74</v>
      </c>
      <c r="C60" s="198" t="s">
        <v>75</v>
      </c>
      <c r="D60" s="199"/>
      <c r="E60" s="199"/>
      <c r="F60" s="140" t="s">
        <v>24</v>
      </c>
      <c r="G60" s="141"/>
      <c r="H60" s="141"/>
      <c r="I60" s="141">
        <f>'SO 01 01-02 Pol'!G96</f>
        <v>0</v>
      </c>
      <c r="J60" s="137" t="str">
        <f>IF(I64=0,"",I60/I64*100)</f>
        <v/>
      </c>
    </row>
    <row r="61" spans="1:10" ht="36.75" customHeight="1" x14ac:dyDescent="0.2">
      <c r="A61" s="128"/>
      <c r="B61" s="133" t="s">
        <v>76</v>
      </c>
      <c r="C61" s="198" t="s">
        <v>77</v>
      </c>
      <c r="D61" s="199"/>
      <c r="E61" s="199"/>
      <c r="F61" s="140" t="s">
        <v>25</v>
      </c>
      <c r="G61" s="141"/>
      <c r="H61" s="141"/>
      <c r="I61" s="141">
        <f>'SO 01 01-02 Pol'!G98</f>
        <v>0</v>
      </c>
      <c r="J61" s="137" t="str">
        <f>IF(I64=0,"",I61/I64*100)</f>
        <v/>
      </c>
    </row>
    <row r="62" spans="1:10" ht="36.75" customHeight="1" x14ac:dyDescent="0.2">
      <c r="A62" s="128"/>
      <c r="B62" s="133" t="s">
        <v>78</v>
      </c>
      <c r="C62" s="198" t="s">
        <v>79</v>
      </c>
      <c r="D62" s="199"/>
      <c r="E62" s="199"/>
      <c r="F62" s="140" t="s">
        <v>25</v>
      </c>
      <c r="G62" s="141"/>
      <c r="H62" s="141"/>
      <c r="I62" s="141">
        <f>'SO 01 01-02 Pol'!G108</f>
        <v>0</v>
      </c>
      <c r="J62" s="137" t="str">
        <f>IF(I64=0,"",I62/I64*100)</f>
        <v/>
      </c>
    </row>
    <row r="63" spans="1:10" ht="36.75" customHeight="1" x14ac:dyDescent="0.2">
      <c r="A63" s="128"/>
      <c r="B63" s="133" t="s">
        <v>80</v>
      </c>
      <c r="C63" s="198" t="s">
        <v>81</v>
      </c>
      <c r="D63" s="199"/>
      <c r="E63" s="199"/>
      <c r="F63" s="140" t="s">
        <v>82</v>
      </c>
      <c r="G63" s="141"/>
      <c r="H63" s="141"/>
      <c r="I63" s="141">
        <f>'SO 01 01-02 Pol'!G119</f>
        <v>0</v>
      </c>
      <c r="J63" s="137" t="str">
        <f>IF(I64=0,"",I63/I64*100)</f>
        <v/>
      </c>
    </row>
    <row r="64" spans="1:10" ht="25.5" customHeight="1" x14ac:dyDescent="0.2">
      <c r="A64" s="129"/>
      <c r="B64" s="134" t="s">
        <v>1</v>
      </c>
      <c r="C64" s="135"/>
      <c r="D64" s="136"/>
      <c r="E64" s="136"/>
      <c r="F64" s="142"/>
      <c r="G64" s="143"/>
      <c r="H64" s="143"/>
      <c r="I64" s="143">
        <f>SUM(I54:I63)</f>
        <v>0</v>
      </c>
      <c r="J64" s="138">
        <f>SUM(J54:J63)</f>
        <v>0</v>
      </c>
    </row>
    <row r="65" spans="6:10" x14ac:dyDescent="0.2">
      <c r="F65" s="88"/>
      <c r="G65" s="88"/>
      <c r="H65" s="88"/>
      <c r="I65" s="88"/>
      <c r="J65" s="139"/>
    </row>
    <row r="66" spans="6:10" x14ac:dyDescent="0.2">
      <c r="F66" s="88"/>
      <c r="G66" s="88"/>
      <c r="H66" s="88"/>
      <c r="I66" s="88"/>
      <c r="J66" s="139"/>
    </row>
    <row r="67" spans="6:10" x14ac:dyDescent="0.2">
      <c r="F67" s="88"/>
      <c r="G67" s="88"/>
      <c r="H67" s="88"/>
      <c r="I67" s="88"/>
      <c r="J67" s="139"/>
    </row>
  </sheetData>
  <sheetProtection password="C085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E7:G7"/>
    <mergeCell ref="D5:G5"/>
    <mergeCell ref="D6:G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password="C085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85</v>
      </c>
      <c r="B1" s="257"/>
      <c r="C1" s="257"/>
      <c r="D1" s="257"/>
      <c r="E1" s="257"/>
      <c r="F1" s="257"/>
      <c r="G1" s="257"/>
      <c r="AG1" t="s">
        <v>86</v>
      </c>
    </row>
    <row r="2" spans="1:60" ht="24.95" customHeight="1" x14ac:dyDescent="0.2">
      <c r="A2" s="145" t="s">
        <v>7</v>
      </c>
      <c r="B2" s="49" t="s">
        <v>48</v>
      </c>
      <c r="C2" s="258" t="s">
        <v>49</v>
      </c>
      <c r="D2" s="259"/>
      <c r="E2" s="259"/>
      <c r="F2" s="259"/>
      <c r="G2" s="260"/>
      <c r="AG2" t="s">
        <v>87</v>
      </c>
    </row>
    <row r="3" spans="1:60" ht="24.95" customHeight="1" x14ac:dyDescent="0.2">
      <c r="A3" s="145" t="s">
        <v>8</v>
      </c>
      <c r="B3" s="49" t="s">
        <v>43</v>
      </c>
      <c r="C3" s="258" t="s">
        <v>44</v>
      </c>
      <c r="D3" s="259"/>
      <c r="E3" s="259"/>
      <c r="F3" s="259"/>
      <c r="G3" s="260"/>
      <c r="AC3" s="126" t="s">
        <v>87</v>
      </c>
      <c r="AG3" t="s">
        <v>88</v>
      </c>
    </row>
    <row r="4" spans="1:60" ht="24.95" customHeight="1" x14ac:dyDescent="0.2">
      <c r="A4" s="146" t="s">
        <v>9</v>
      </c>
      <c r="B4" s="147" t="s">
        <v>41</v>
      </c>
      <c r="C4" s="261" t="s">
        <v>42</v>
      </c>
      <c r="D4" s="262"/>
      <c r="E4" s="262"/>
      <c r="F4" s="262"/>
      <c r="G4" s="263"/>
      <c r="AG4" t="s">
        <v>89</v>
      </c>
    </row>
    <row r="5" spans="1:60" x14ac:dyDescent="0.2">
      <c r="D5" s="10"/>
    </row>
    <row r="6" spans="1:60" ht="38.25" x14ac:dyDescent="0.2">
      <c r="A6" s="149" t="s">
        <v>90</v>
      </c>
      <c r="B6" s="151" t="s">
        <v>91</v>
      </c>
      <c r="C6" s="151" t="s">
        <v>92</v>
      </c>
      <c r="D6" s="150" t="s">
        <v>93</v>
      </c>
      <c r="E6" s="149" t="s">
        <v>94</v>
      </c>
      <c r="F6" s="148" t="s">
        <v>95</v>
      </c>
      <c r="G6" s="149" t="s">
        <v>29</v>
      </c>
      <c r="H6" s="152" t="s">
        <v>30</v>
      </c>
      <c r="I6" s="152" t="s">
        <v>96</v>
      </c>
      <c r="J6" s="152" t="s">
        <v>31</v>
      </c>
      <c r="K6" s="152" t="s">
        <v>97</v>
      </c>
      <c r="L6" s="152" t="s">
        <v>98</v>
      </c>
      <c r="M6" s="152" t="s">
        <v>99</v>
      </c>
      <c r="N6" s="152" t="s">
        <v>100</v>
      </c>
      <c r="O6" s="152" t="s">
        <v>101</v>
      </c>
      <c r="P6" s="152" t="s">
        <v>102</v>
      </c>
      <c r="Q6" s="152" t="s">
        <v>103</v>
      </c>
      <c r="R6" s="152" t="s">
        <v>104</v>
      </c>
      <c r="S6" s="152" t="s">
        <v>105</v>
      </c>
      <c r="T6" s="152" t="s">
        <v>106</v>
      </c>
      <c r="U6" s="152" t="s">
        <v>107</v>
      </c>
      <c r="V6" s="152" t="s">
        <v>108</v>
      </c>
      <c r="W6" s="152" t="s">
        <v>109</v>
      </c>
      <c r="X6" s="152" t="s">
        <v>110</v>
      </c>
      <c r="Y6" s="152" t="s">
        <v>111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67" t="s">
        <v>112</v>
      </c>
      <c r="B8" s="168" t="s">
        <v>62</v>
      </c>
      <c r="C8" s="189" t="s">
        <v>63</v>
      </c>
      <c r="D8" s="169"/>
      <c r="E8" s="170"/>
      <c r="F8" s="171"/>
      <c r="G8" s="171">
        <f>SUMIF(AG9:AG43,"&lt;&gt;NOR",G9:G43)</f>
        <v>0</v>
      </c>
      <c r="H8" s="171"/>
      <c r="I8" s="171">
        <f>SUM(I9:I43)</f>
        <v>0</v>
      </c>
      <c r="J8" s="171"/>
      <c r="K8" s="171">
        <f>SUM(K9:K43)</f>
        <v>0</v>
      </c>
      <c r="L8" s="171"/>
      <c r="M8" s="171">
        <f>SUM(M9:M43)</f>
        <v>0</v>
      </c>
      <c r="N8" s="170"/>
      <c r="O8" s="170">
        <f>SUM(O9:O43)</f>
        <v>0</v>
      </c>
      <c r="P8" s="170"/>
      <c r="Q8" s="170">
        <f>SUM(Q9:Q43)</f>
        <v>0</v>
      </c>
      <c r="R8" s="171"/>
      <c r="S8" s="171"/>
      <c r="T8" s="172"/>
      <c r="U8" s="166"/>
      <c r="V8" s="166">
        <f>SUM(V9:V43)</f>
        <v>27.209999999999997</v>
      </c>
      <c r="W8" s="166"/>
      <c r="X8" s="166"/>
      <c r="Y8" s="166"/>
      <c r="AG8" t="s">
        <v>113</v>
      </c>
    </row>
    <row r="9" spans="1:60" outlineLevel="1" x14ac:dyDescent="0.2">
      <c r="A9" s="174">
        <v>1</v>
      </c>
      <c r="B9" s="175" t="s">
        <v>114</v>
      </c>
      <c r="C9" s="190" t="s">
        <v>115</v>
      </c>
      <c r="D9" s="176" t="s">
        <v>116</v>
      </c>
      <c r="E9" s="177">
        <v>15.24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 t="s">
        <v>117</v>
      </c>
      <c r="S9" s="179" t="s">
        <v>118</v>
      </c>
      <c r="T9" s="180" t="s">
        <v>118</v>
      </c>
      <c r="U9" s="163">
        <v>0.12</v>
      </c>
      <c r="V9" s="163">
        <f>ROUND(E9*U9,2)</f>
        <v>1.83</v>
      </c>
      <c r="W9" s="163"/>
      <c r="X9" s="163" t="s">
        <v>119</v>
      </c>
      <c r="Y9" s="163" t="s">
        <v>120</v>
      </c>
      <c r="Z9" s="153"/>
      <c r="AA9" s="153"/>
      <c r="AB9" s="153"/>
      <c r="AC9" s="153"/>
      <c r="AD9" s="153"/>
      <c r="AE9" s="153"/>
      <c r="AF9" s="153"/>
      <c r="AG9" s="153" t="s">
        <v>121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33.75" outlineLevel="2" x14ac:dyDescent="0.2">
      <c r="A10" s="160"/>
      <c r="B10" s="161"/>
      <c r="C10" s="253" t="s">
        <v>122</v>
      </c>
      <c r="D10" s="254"/>
      <c r="E10" s="254"/>
      <c r="F10" s="254"/>
      <c r="G10" s="254"/>
      <c r="H10" s="163"/>
      <c r="I10" s="163"/>
      <c r="J10" s="163"/>
      <c r="K10" s="163"/>
      <c r="L10" s="163"/>
      <c r="M10" s="163"/>
      <c r="N10" s="162"/>
      <c r="O10" s="162"/>
      <c r="P10" s="162"/>
      <c r="Q10" s="162"/>
      <c r="R10" s="163"/>
      <c r="S10" s="163"/>
      <c r="T10" s="163"/>
      <c r="U10" s="163"/>
      <c r="V10" s="163"/>
      <c r="W10" s="163"/>
      <c r="X10" s="163"/>
      <c r="Y10" s="163"/>
      <c r="Z10" s="153"/>
      <c r="AA10" s="153"/>
      <c r="AB10" s="153"/>
      <c r="AC10" s="153"/>
      <c r="AD10" s="153"/>
      <c r="AE10" s="153"/>
      <c r="AF10" s="153"/>
      <c r="AG10" s="153" t="s">
        <v>123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53"/>
      <c r="BC10" s="153"/>
      <c r="BD10" s="153"/>
      <c r="BE10" s="153"/>
      <c r="BF10" s="153"/>
      <c r="BG10" s="153"/>
      <c r="BH10" s="153"/>
    </row>
    <row r="11" spans="1:60" outlineLevel="2" x14ac:dyDescent="0.2">
      <c r="A11" s="160"/>
      <c r="B11" s="161"/>
      <c r="C11" s="191" t="s">
        <v>124</v>
      </c>
      <c r="D11" s="164"/>
      <c r="E11" s="165">
        <v>15.24</v>
      </c>
      <c r="F11" s="163"/>
      <c r="G11" s="163"/>
      <c r="H11" s="163"/>
      <c r="I11" s="163"/>
      <c r="J11" s="163"/>
      <c r="K11" s="163"/>
      <c r="L11" s="163"/>
      <c r="M11" s="163"/>
      <c r="N11" s="162"/>
      <c r="O11" s="162"/>
      <c r="P11" s="162"/>
      <c r="Q11" s="162"/>
      <c r="R11" s="163"/>
      <c r="S11" s="163"/>
      <c r="T11" s="163"/>
      <c r="U11" s="163"/>
      <c r="V11" s="163"/>
      <c r="W11" s="163"/>
      <c r="X11" s="163"/>
      <c r="Y11" s="163"/>
      <c r="Z11" s="153"/>
      <c r="AA11" s="153"/>
      <c r="AB11" s="153"/>
      <c r="AC11" s="153"/>
      <c r="AD11" s="153"/>
      <c r="AE11" s="153"/>
      <c r="AF11" s="153"/>
      <c r="AG11" s="153" t="s">
        <v>125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2</v>
      </c>
      <c r="B12" s="175" t="s">
        <v>126</v>
      </c>
      <c r="C12" s="190" t="s">
        <v>127</v>
      </c>
      <c r="D12" s="176" t="s">
        <v>116</v>
      </c>
      <c r="E12" s="177">
        <v>15.24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 t="s">
        <v>117</v>
      </c>
      <c r="S12" s="179" t="s">
        <v>118</v>
      </c>
      <c r="T12" s="180" t="s">
        <v>118</v>
      </c>
      <c r="U12" s="163">
        <v>0.04</v>
      </c>
      <c r="V12" s="163">
        <f>ROUND(E12*U12,2)</f>
        <v>0.61</v>
      </c>
      <c r="W12" s="163"/>
      <c r="X12" s="163" t="s">
        <v>119</v>
      </c>
      <c r="Y12" s="163" t="s">
        <v>120</v>
      </c>
      <c r="Z12" s="153"/>
      <c r="AA12" s="153"/>
      <c r="AB12" s="153"/>
      <c r="AC12" s="153"/>
      <c r="AD12" s="153"/>
      <c r="AE12" s="153"/>
      <c r="AF12" s="153"/>
      <c r="AG12" s="153" t="s">
        <v>128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33.75" outlineLevel="2" x14ac:dyDescent="0.2">
      <c r="A13" s="160"/>
      <c r="B13" s="161"/>
      <c r="C13" s="253" t="s">
        <v>122</v>
      </c>
      <c r="D13" s="254"/>
      <c r="E13" s="254"/>
      <c r="F13" s="254"/>
      <c r="G13" s="254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63"/>
      <c r="Z13" s="153"/>
      <c r="AA13" s="153"/>
      <c r="AB13" s="153"/>
      <c r="AC13" s="153"/>
      <c r="AD13" s="153"/>
      <c r="AE13" s="153"/>
      <c r="AF13" s="153"/>
      <c r="AG13" s="153" t="s">
        <v>123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81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53"/>
      <c r="BC13" s="153"/>
      <c r="BD13" s="153"/>
      <c r="BE13" s="153"/>
      <c r="BF13" s="153"/>
      <c r="BG13" s="153"/>
      <c r="BH13" s="153"/>
    </row>
    <row r="14" spans="1:60" outlineLevel="2" x14ac:dyDescent="0.2">
      <c r="A14" s="160"/>
      <c r="B14" s="161"/>
      <c r="C14" s="191" t="s">
        <v>124</v>
      </c>
      <c r="D14" s="164"/>
      <c r="E14" s="165">
        <v>15.24</v>
      </c>
      <c r="F14" s="163"/>
      <c r="G14" s="163"/>
      <c r="H14" s="163"/>
      <c r="I14" s="163"/>
      <c r="J14" s="163"/>
      <c r="K14" s="163"/>
      <c r="L14" s="163"/>
      <c r="M14" s="163"/>
      <c r="N14" s="162"/>
      <c r="O14" s="162"/>
      <c r="P14" s="162"/>
      <c r="Q14" s="162"/>
      <c r="R14" s="163"/>
      <c r="S14" s="163"/>
      <c r="T14" s="163"/>
      <c r="U14" s="163"/>
      <c r="V14" s="163"/>
      <c r="W14" s="163"/>
      <c r="X14" s="163"/>
      <c r="Y14" s="163"/>
      <c r="Z14" s="153"/>
      <c r="AA14" s="153"/>
      <c r="AB14" s="153"/>
      <c r="AC14" s="153"/>
      <c r="AD14" s="153"/>
      <c r="AE14" s="153"/>
      <c r="AF14" s="153"/>
      <c r="AG14" s="153" t="s">
        <v>125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4">
        <v>3</v>
      </c>
      <c r="B15" s="175" t="s">
        <v>129</v>
      </c>
      <c r="C15" s="190" t="s">
        <v>130</v>
      </c>
      <c r="D15" s="176" t="s">
        <v>116</v>
      </c>
      <c r="E15" s="177">
        <v>15.24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9" t="s">
        <v>117</v>
      </c>
      <c r="S15" s="179" t="s">
        <v>118</v>
      </c>
      <c r="T15" s="180" t="s">
        <v>118</v>
      </c>
      <c r="U15" s="163">
        <v>0.35</v>
      </c>
      <c r="V15" s="163">
        <f>ROUND(E15*U15,2)</f>
        <v>5.33</v>
      </c>
      <c r="W15" s="163"/>
      <c r="X15" s="163" t="s">
        <v>119</v>
      </c>
      <c r="Y15" s="163" t="s">
        <v>120</v>
      </c>
      <c r="Z15" s="153"/>
      <c r="AA15" s="153"/>
      <c r="AB15" s="153"/>
      <c r="AC15" s="153"/>
      <c r="AD15" s="153"/>
      <c r="AE15" s="153"/>
      <c r="AF15" s="153"/>
      <c r="AG15" s="153" t="s">
        <v>121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2" x14ac:dyDescent="0.2">
      <c r="A16" s="160"/>
      <c r="B16" s="161"/>
      <c r="C16" s="253" t="s">
        <v>131</v>
      </c>
      <c r="D16" s="254"/>
      <c r="E16" s="254"/>
      <c r="F16" s="254"/>
      <c r="G16" s="254"/>
      <c r="H16" s="163"/>
      <c r="I16" s="163"/>
      <c r="J16" s="163"/>
      <c r="K16" s="163"/>
      <c r="L16" s="163"/>
      <c r="M16" s="163"/>
      <c r="N16" s="162"/>
      <c r="O16" s="162"/>
      <c r="P16" s="162"/>
      <c r="Q16" s="162"/>
      <c r="R16" s="163"/>
      <c r="S16" s="163"/>
      <c r="T16" s="163"/>
      <c r="U16" s="163"/>
      <c r="V16" s="163"/>
      <c r="W16" s="163"/>
      <c r="X16" s="163"/>
      <c r="Y16" s="163"/>
      <c r="Z16" s="153"/>
      <c r="AA16" s="153"/>
      <c r="AB16" s="153"/>
      <c r="AC16" s="153"/>
      <c r="AD16" s="153"/>
      <c r="AE16" s="153"/>
      <c r="AF16" s="153"/>
      <c r="AG16" s="153" t="s">
        <v>123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81" t="str">
        <f>C16</f>
        <v>bez naložení do dopravní nádoby, ale s vyprázdněním dopravní nádoby na hromadu nebo na dopravní prostředek,</v>
      </c>
      <c r="BB16" s="153"/>
      <c r="BC16" s="153"/>
      <c r="BD16" s="153"/>
      <c r="BE16" s="153"/>
      <c r="BF16" s="153"/>
      <c r="BG16" s="153"/>
      <c r="BH16" s="153"/>
    </row>
    <row r="17" spans="1:60" outlineLevel="2" x14ac:dyDescent="0.2">
      <c r="A17" s="160"/>
      <c r="B17" s="161"/>
      <c r="C17" s="191" t="s">
        <v>124</v>
      </c>
      <c r="D17" s="164"/>
      <c r="E17" s="165">
        <v>15.24</v>
      </c>
      <c r="F17" s="163"/>
      <c r="G17" s="163"/>
      <c r="H17" s="163"/>
      <c r="I17" s="163"/>
      <c r="J17" s="163"/>
      <c r="K17" s="163"/>
      <c r="L17" s="163"/>
      <c r="M17" s="163"/>
      <c r="N17" s="162"/>
      <c r="O17" s="162"/>
      <c r="P17" s="162"/>
      <c r="Q17" s="162"/>
      <c r="R17" s="163"/>
      <c r="S17" s="163"/>
      <c r="T17" s="163"/>
      <c r="U17" s="163"/>
      <c r="V17" s="163"/>
      <c r="W17" s="163"/>
      <c r="X17" s="163"/>
      <c r="Y17" s="163"/>
      <c r="Z17" s="153"/>
      <c r="AA17" s="153"/>
      <c r="AB17" s="153"/>
      <c r="AC17" s="153"/>
      <c r="AD17" s="153"/>
      <c r="AE17" s="153"/>
      <c r="AF17" s="153"/>
      <c r="AG17" s="153" t="s">
        <v>125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4">
        <v>4</v>
      </c>
      <c r="B18" s="175" t="s">
        <v>132</v>
      </c>
      <c r="C18" s="190" t="s">
        <v>133</v>
      </c>
      <c r="D18" s="176" t="s">
        <v>116</v>
      </c>
      <c r="E18" s="177">
        <v>12.06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9" t="s">
        <v>117</v>
      </c>
      <c r="S18" s="179" t="s">
        <v>118</v>
      </c>
      <c r="T18" s="180" t="s">
        <v>118</v>
      </c>
      <c r="U18" s="163">
        <v>0.09</v>
      </c>
      <c r="V18" s="163">
        <f>ROUND(E18*U18,2)</f>
        <v>1.0900000000000001</v>
      </c>
      <c r="W18" s="163"/>
      <c r="X18" s="163" t="s">
        <v>119</v>
      </c>
      <c r="Y18" s="163" t="s">
        <v>120</v>
      </c>
      <c r="Z18" s="153"/>
      <c r="AA18" s="153"/>
      <c r="AB18" s="153"/>
      <c r="AC18" s="153"/>
      <c r="AD18" s="153"/>
      <c r="AE18" s="153"/>
      <c r="AF18" s="153"/>
      <c r="AG18" s="153" t="s">
        <v>121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2" x14ac:dyDescent="0.2">
      <c r="A19" s="160"/>
      <c r="B19" s="161"/>
      <c r="C19" s="253" t="s">
        <v>134</v>
      </c>
      <c r="D19" s="254"/>
      <c r="E19" s="254"/>
      <c r="F19" s="254"/>
      <c r="G19" s="254"/>
      <c r="H19" s="163"/>
      <c r="I19" s="163"/>
      <c r="J19" s="163"/>
      <c r="K19" s="163"/>
      <c r="L19" s="163"/>
      <c r="M19" s="163"/>
      <c r="N19" s="162"/>
      <c r="O19" s="162"/>
      <c r="P19" s="162"/>
      <c r="Q19" s="162"/>
      <c r="R19" s="163"/>
      <c r="S19" s="163"/>
      <c r="T19" s="163"/>
      <c r="U19" s="163"/>
      <c r="V19" s="163"/>
      <c r="W19" s="163"/>
      <c r="X19" s="163"/>
      <c r="Y19" s="163"/>
      <c r="Z19" s="153"/>
      <c r="AA19" s="153"/>
      <c r="AB19" s="153"/>
      <c r="AC19" s="153"/>
      <c r="AD19" s="153"/>
      <c r="AE19" s="153"/>
      <c r="AF19" s="153"/>
      <c r="AG19" s="153" t="s">
        <v>123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2" x14ac:dyDescent="0.2">
      <c r="A20" s="160"/>
      <c r="B20" s="161"/>
      <c r="C20" s="191" t="s">
        <v>135</v>
      </c>
      <c r="D20" s="164"/>
      <c r="E20" s="165">
        <v>12.06</v>
      </c>
      <c r="F20" s="163"/>
      <c r="G20" s="163"/>
      <c r="H20" s="163"/>
      <c r="I20" s="163"/>
      <c r="J20" s="163"/>
      <c r="K20" s="163"/>
      <c r="L20" s="163"/>
      <c r="M20" s="163"/>
      <c r="N20" s="162"/>
      <c r="O20" s="162"/>
      <c r="P20" s="162"/>
      <c r="Q20" s="162"/>
      <c r="R20" s="163"/>
      <c r="S20" s="163"/>
      <c r="T20" s="163"/>
      <c r="U20" s="163"/>
      <c r="V20" s="163"/>
      <c r="W20" s="163"/>
      <c r="X20" s="163"/>
      <c r="Y20" s="163"/>
      <c r="Z20" s="153"/>
      <c r="AA20" s="153"/>
      <c r="AB20" s="153"/>
      <c r="AC20" s="153"/>
      <c r="AD20" s="153"/>
      <c r="AE20" s="153"/>
      <c r="AF20" s="153"/>
      <c r="AG20" s="153" t="s">
        <v>125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74">
        <v>5</v>
      </c>
      <c r="B21" s="175" t="s">
        <v>136</v>
      </c>
      <c r="C21" s="190" t="s">
        <v>137</v>
      </c>
      <c r="D21" s="176" t="s">
        <v>116</v>
      </c>
      <c r="E21" s="177">
        <v>9.2100000000000009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 t="s">
        <v>117</v>
      </c>
      <c r="S21" s="179" t="s">
        <v>118</v>
      </c>
      <c r="T21" s="180" t="s">
        <v>118</v>
      </c>
      <c r="U21" s="163">
        <v>0.01</v>
      </c>
      <c r="V21" s="163">
        <f>ROUND(E21*U21,2)</f>
        <v>0.09</v>
      </c>
      <c r="W21" s="163"/>
      <c r="X21" s="163" t="s">
        <v>119</v>
      </c>
      <c r="Y21" s="163" t="s">
        <v>120</v>
      </c>
      <c r="Z21" s="153"/>
      <c r="AA21" s="153"/>
      <c r="AB21" s="153"/>
      <c r="AC21" s="153"/>
      <c r="AD21" s="153"/>
      <c r="AE21" s="153"/>
      <c r="AF21" s="153"/>
      <c r="AG21" s="153" t="s">
        <v>121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2" x14ac:dyDescent="0.2">
      <c r="A22" s="160"/>
      <c r="B22" s="161"/>
      <c r="C22" s="253" t="s">
        <v>134</v>
      </c>
      <c r="D22" s="254"/>
      <c r="E22" s="254"/>
      <c r="F22" s="254"/>
      <c r="G22" s="254"/>
      <c r="H22" s="163"/>
      <c r="I22" s="163"/>
      <c r="J22" s="163"/>
      <c r="K22" s="163"/>
      <c r="L22" s="163"/>
      <c r="M22" s="163"/>
      <c r="N22" s="162"/>
      <c r="O22" s="162"/>
      <c r="P22" s="162"/>
      <c r="Q22" s="162"/>
      <c r="R22" s="163"/>
      <c r="S22" s="163"/>
      <c r="T22" s="163"/>
      <c r="U22" s="163"/>
      <c r="V22" s="163"/>
      <c r="W22" s="163"/>
      <c r="X22" s="163"/>
      <c r="Y22" s="163"/>
      <c r="Z22" s="153"/>
      <c r="AA22" s="153"/>
      <c r="AB22" s="153"/>
      <c r="AC22" s="153"/>
      <c r="AD22" s="153"/>
      <c r="AE22" s="153"/>
      <c r="AF22" s="153"/>
      <c r="AG22" s="153" t="s">
        <v>123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2" x14ac:dyDescent="0.2">
      <c r="A23" s="160"/>
      <c r="B23" s="161"/>
      <c r="C23" s="191" t="s">
        <v>138</v>
      </c>
      <c r="D23" s="164"/>
      <c r="E23" s="165">
        <v>9.2100000000000009</v>
      </c>
      <c r="F23" s="163"/>
      <c r="G23" s="163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63"/>
      <c r="Z23" s="153"/>
      <c r="AA23" s="153"/>
      <c r="AB23" s="153"/>
      <c r="AC23" s="153"/>
      <c r="AD23" s="153"/>
      <c r="AE23" s="153"/>
      <c r="AF23" s="153"/>
      <c r="AG23" s="153" t="s">
        <v>125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4">
        <v>6</v>
      </c>
      <c r="B24" s="175" t="s">
        <v>139</v>
      </c>
      <c r="C24" s="190" t="s">
        <v>140</v>
      </c>
      <c r="D24" s="176" t="s">
        <v>116</v>
      </c>
      <c r="E24" s="177">
        <v>46.05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9" t="s">
        <v>117</v>
      </c>
      <c r="S24" s="179" t="s">
        <v>118</v>
      </c>
      <c r="T24" s="180" t="s">
        <v>118</v>
      </c>
      <c r="U24" s="163">
        <v>0</v>
      </c>
      <c r="V24" s="163">
        <f>ROUND(E24*U24,2)</f>
        <v>0</v>
      </c>
      <c r="W24" s="163"/>
      <c r="X24" s="163" t="s">
        <v>119</v>
      </c>
      <c r="Y24" s="163" t="s">
        <v>120</v>
      </c>
      <c r="Z24" s="153"/>
      <c r="AA24" s="153"/>
      <c r="AB24" s="153"/>
      <c r="AC24" s="153"/>
      <c r="AD24" s="153"/>
      <c r="AE24" s="153"/>
      <c r="AF24" s="153"/>
      <c r="AG24" s="153" t="s">
        <v>121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2" x14ac:dyDescent="0.2">
      <c r="A25" s="160"/>
      <c r="B25" s="161"/>
      <c r="C25" s="253" t="s">
        <v>134</v>
      </c>
      <c r="D25" s="254"/>
      <c r="E25" s="254"/>
      <c r="F25" s="254"/>
      <c r="G25" s="254"/>
      <c r="H25" s="163"/>
      <c r="I25" s="163"/>
      <c r="J25" s="163"/>
      <c r="K25" s="163"/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3"/>
      <c r="W25" s="163"/>
      <c r="X25" s="163"/>
      <c r="Y25" s="163"/>
      <c r="Z25" s="153"/>
      <c r="AA25" s="153"/>
      <c r="AB25" s="153"/>
      <c r="AC25" s="153"/>
      <c r="AD25" s="153"/>
      <c r="AE25" s="153"/>
      <c r="AF25" s="153"/>
      <c r="AG25" s="153" t="s">
        <v>123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2" x14ac:dyDescent="0.2">
      <c r="A26" s="160"/>
      <c r="B26" s="161"/>
      <c r="C26" s="191" t="s">
        <v>141</v>
      </c>
      <c r="D26" s="164"/>
      <c r="E26" s="165">
        <v>46.05</v>
      </c>
      <c r="F26" s="163"/>
      <c r="G26" s="163"/>
      <c r="H26" s="163"/>
      <c r="I26" s="163"/>
      <c r="J26" s="163"/>
      <c r="K26" s="163"/>
      <c r="L26" s="163"/>
      <c r="M26" s="163"/>
      <c r="N26" s="162"/>
      <c r="O26" s="162"/>
      <c r="P26" s="162"/>
      <c r="Q26" s="162"/>
      <c r="R26" s="163"/>
      <c r="S26" s="163"/>
      <c r="T26" s="163"/>
      <c r="U26" s="163"/>
      <c r="V26" s="163"/>
      <c r="W26" s="163"/>
      <c r="X26" s="163"/>
      <c r="Y26" s="163"/>
      <c r="Z26" s="153"/>
      <c r="AA26" s="153"/>
      <c r="AB26" s="153"/>
      <c r="AC26" s="153"/>
      <c r="AD26" s="153"/>
      <c r="AE26" s="153"/>
      <c r="AF26" s="153"/>
      <c r="AG26" s="153" t="s">
        <v>125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74">
        <v>7</v>
      </c>
      <c r="B27" s="175" t="s">
        <v>142</v>
      </c>
      <c r="C27" s="190" t="s">
        <v>143</v>
      </c>
      <c r="D27" s="176" t="s">
        <v>116</v>
      </c>
      <c r="E27" s="177">
        <v>6.03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9" t="s">
        <v>117</v>
      </c>
      <c r="S27" s="179" t="s">
        <v>118</v>
      </c>
      <c r="T27" s="180" t="s">
        <v>118</v>
      </c>
      <c r="U27" s="163">
        <v>0.65</v>
      </c>
      <c r="V27" s="163">
        <f>ROUND(E27*U27,2)</f>
        <v>3.92</v>
      </c>
      <c r="W27" s="163"/>
      <c r="X27" s="163" t="s">
        <v>119</v>
      </c>
      <c r="Y27" s="163" t="s">
        <v>120</v>
      </c>
      <c r="Z27" s="153"/>
      <c r="AA27" s="153"/>
      <c r="AB27" s="153"/>
      <c r="AC27" s="153"/>
      <c r="AD27" s="153"/>
      <c r="AE27" s="153"/>
      <c r="AF27" s="153"/>
      <c r="AG27" s="153" t="s">
        <v>121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2" x14ac:dyDescent="0.2">
      <c r="A28" s="160"/>
      <c r="B28" s="161"/>
      <c r="C28" s="191" t="s">
        <v>144</v>
      </c>
      <c r="D28" s="164"/>
      <c r="E28" s="165">
        <v>6.03</v>
      </c>
      <c r="F28" s="163"/>
      <c r="G28" s="163"/>
      <c r="H28" s="163"/>
      <c r="I28" s="163"/>
      <c r="J28" s="163"/>
      <c r="K28" s="163"/>
      <c r="L28" s="163"/>
      <c r="M28" s="163"/>
      <c r="N28" s="162"/>
      <c r="O28" s="162"/>
      <c r="P28" s="162"/>
      <c r="Q28" s="162"/>
      <c r="R28" s="163"/>
      <c r="S28" s="163"/>
      <c r="T28" s="163"/>
      <c r="U28" s="163"/>
      <c r="V28" s="163"/>
      <c r="W28" s="163"/>
      <c r="X28" s="163"/>
      <c r="Y28" s="163"/>
      <c r="Z28" s="153"/>
      <c r="AA28" s="153"/>
      <c r="AB28" s="153"/>
      <c r="AC28" s="153"/>
      <c r="AD28" s="153"/>
      <c r="AE28" s="153"/>
      <c r="AF28" s="153"/>
      <c r="AG28" s="153" t="s">
        <v>125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4">
        <v>8</v>
      </c>
      <c r="B29" s="175" t="s">
        <v>145</v>
      </c>
      <c r="C29" s="190" t="s">
        <v>146</v>
      </c>
      <c r="D29" s="176" t="s">
        <v>116</v>
      </c>
      <c r="E29" s="177">
        <v>9.2100000000000009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9" t="s">
        <v>117</v>
      </c>
      <c r="S29" s="179" t="s">
        <v>147</v>
      </c>
      <c r="T29" s="180" t="s">
        <v>148</v>
      </c>
      <c r="U29" s="163">
        <v>0.01</v>
      </c>
      <c r="V29" s="163">
        <f>ROUND(E29*U29,2)</f>
        <v>0.09</v>
      </c>
      <c r="W29" s="163"/>
      <c r="X29" s="163" t="s">
        <v>119</v>
      </c>
      <c r="Y29" s="163" t="s">
        <v>120</v>
      </c>
      <c r="Z29" s="153"/>
      <c r="AA29" s="153"/>
      <c r="AB29" s="153"/>
      <c r="AC29" s="153"/>
      <c r="AD29" s="153"/>
      <c r="AE29" s="153"/>
      <c r="AF29" s="153"/>
      <c r="AG29" s="153" t="s">
        <v>121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2" x14ac:dyDescent="0.2">
      <c r="A30" s="160"/>
      <c r="B30" s="161"/>
      <c r="C30" s="191" t="s">
        <v>149</v>
      </c>
      <c r="D30" s="164"/>
      <c r="E30" s="165">
        <v>9.2100000000000009</v>
      </c>
      <c r="F30" s="163"/>
      <c r="G30" s="163"/>
      <c r="H30" s="163"/>
      <c r="I30" s="163"/>
      <c r="J30" s="163"/>
      <c r="K30" s="163"/>
      <c r="L30" s="163"/>
      <c r="M30" s="163"/>
      <c r="N30" s="162"/>
      <c r="O30" s="162"/>
      <c r="P30" s="162"/>
      <c r="Q30" s="162"/>
      <c r="R30" s="163"/>
      <c r="S30" s="163"/>
      <c r="T30" s="163"/>
      <c r="U30" s="163"/>
      <c r="V30" s="163"/>
      <c r="W30" s="163"/>
      <c r="X30" s="163"/>
      <c r="Y30" s="163"/>
      <c r="Z30" s="153"/>
      <c r="AA30" s="153"/>
      <c r="AB30" s="153"/>
      <c r="AC30" s="153"/>
      <c r="AD30" s="153"/>
      <c r="AE30" s="153"/>
      <c r="AF30" s="153"/>
      <c r="AG30" s="153" t="s">
        <v>125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4">
        <v>9</v>
      </c>
      <c r="B31" s="175" t="s">
        <v>150</v>
      </c>
      <c r="C31" s="190" t="s">
        <v>151</v>
      </c>
      <c r="D31" s="176" t="s">
        <v>116</v>
      </c>
      <c r="E31" s="177">
        <v>1.8069999999999999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9" t="s">
        <v>117</v>
      </c>
      <c r="S31" s="179" t="s">
        <v>118</v>
      </c>
      <c r="T31" s="180" t="s">
        <v>118</v>
      </c>
      <c r="U31" s="163">
        <v>0.2</v>
      </c>
      <c r="V31" s="163">
        <f>ROUND(E31*U31,2)</f>
        <v>0.36</v>
      </c>
      <c r="W31" s="163"/>
      <c r="X31" s="163" t="s">
        <v>119</v>
      </c>
      <c r="Y31" s="163" t="s">
        <v>120</v>
      </c>
      <c r="Z31" s="153"/>
      <c r="AA31" s="153"/>
      <c r="AB31" s="153"/>
      <c r="AC31" s="153"/>
      <c r="AD31" s="153"/>
      <c r="AE31" s="153"/>
      <c r="AF31" s="153"/>
      <c r="AG31" s="153" t="s">
        <v>128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2" x14ac:dyDescent="0.2">
      <c r="A32" s="160"/>
      <c r="B32" s="161"/>
      <c r="C32" s="253" t="s">
        <v>152</v>
      </c>
      <c r="D32" s="254"/>
      <c r="E32" s="254"/>
      <c r="F32" s="254"/>
      <c r="G32" s="254"/>
      <c r="H32" s="163"/>
      <c r="I32" s="163"/>
      <c r="J32" s="163"/>
      <c r="K32" s="163"/>
      <c r="L32" s="163"/>
      <c r="M32" s="163"/>
      <c r="N32" s="162"/>
      <c r="O32" s="162"/>
      <c r="P32" s="162"/>
      <c r="Q32" s="162"/>
      <c r="R32" s="163"/>
      <c r="S32" s="163"/>
      <c r="T32" s="163"/>
      <c r="U32" s="163"/>
      <c r="V32" s="163"/>
      <c r="W32" s="163"/>
      <c r="X32" s="163"/>
      <c r="Y32" s="163"/>
      <c r="Z32" s="153"/>
      <c r="AA32" s="153"/>
      <c r="AB32" s="153"/>
      <c r="AC32" s="153"/>
      <c r="AD32" s="153"/>
      <c r="AE32" s="153"/>
      <c r="AF32" s="153"/>
      <c r="AG32" s="153" t="s">
        <v>123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2" x14ac:dyDescent="0.2">
      <c r="A33" s="160"/>
      <c r="B33" s="161"/>
      <c r="C33" s="255" t="s">
        <v>153</v>
      </c>
      <c r="D33" s="256"/>
      <c r="E33" s="256"/>
      <c r="F33" s="256"/>
      <c r="G33" s="256"/>
      <c r="H33" s="163"/>
      <c r="I33" s="163"/>
      <c r="J33" s="163"/>
      <c r="K33" s="163"/>
      <c r="L33" s="163"/>
      <c r="M33" s="163"/>
      <c r="N33" s="162"/>
      <c r="O33" s="162"/>
      <c r="P33" s="162"/>
      <c r="Q33" s="162"/>
      <c r="R33" s="163"/>
      <c r="S33" s="163"/>
      <c r="T33" s="163"/>
      <c r="U33" s="163"/>
      <c r="V33" s="163"/>
      <c r="W33" s="163"/>
      <c r="X33" s="163"/>
      <c r="Y33" s="163"/>
      <c r="Z33" s="153"/>
      <c r="AA33" s="153"/>
      <c r="AB33" s="153"/>
      <c r="AC33" s="153"/>
      <c r="AD33" s="153"/>
      <c r="AE33" s="153"/>
      <c r="AF33" s="153"/>
      <c r="AG33" s="153" t="s">
        <v>154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2" x14ac:dyDescent="0.2">
      <c r="A34" s="160"/>
      <c r="B34" s="161"/>
      <c r="C34" s="191" t="s">
        <v>155</v>
      </c>
      <c r="D34" s="164"/>
      <c r="E34" s="165">
        <v>1.8069999999999999</v>
      </c>
      <c r="F34" s="163"/>
      <c r="G34" s="163"/>
      <c r="H34" s="163"/>
      <c r="I34" s="163"/>
      <c r="J34" s="163"/>
      <c r="K34" s="163"/>
      <c r="L34" s="163"/>
      <c r="M34" s="163"/>
      <c r="N34" s="162"/>
      <c r="O34" s="162"/>
      <c r="P34" s="162"/>
      <c r="Q34" s="162"/>
      <c r="R34" s="163"/>
      <c r="S34" s="163"/>
      <c r="T34" s="163"/>
      <c r="U34" s="163"/>
      <c r="V34" s="163"/>
      <c r="W34" s="163"/>
      <c r="X34" s="163"/>
      <c r="Y34" s="163"/>
      <c r="Z34" s="153"/>
      <c r="AA34" s="153"/>
      <c r="AB34" s="153"/>
      <c r="AC34" s="153"/>
      <c r="AD34" s="153"/>
      <c r="AE34" s="153"/>
      <c r="AF34" s="153"/>
      <c r="AG34" s="153" t="s">
        <v>125</v>
      </c>
      <c r="AH34" s="153">
        <v>0</v>
      </c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4">
        <v>10</v>
      </c>
      <c r="B35" s="175" t="s">
        <v>156</v>
      </c>
      <c r="C35" s="190" t="s">
        <v>157</v>
      </c>
      <c r="D35" s="176" t="s">
        <v>116</v>
      </c>
      <c r="E35" s="177">
        <v>4.2229999999999999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9" t="s">
        <v>117</v>
      </c>
      <c r="S35" s="179" t="s">
        <v>118</v>
      </c>
      <c r="T35" s="180" t="s">
        <v>118</v>
      </c>
      <c r="U35" s="163">
        <v>2.2000000000000002</v>
      </c>
      <c r="V35" s="163">
        <f>ROUND(E35*U35,2)</f>
        <v>9.2899999999999991</v>
      </c>
      <c r="W35" s="163"/>
      <c r="X35" s="163" t="s">
        <v>119</v>
      </c>
      <c r="Y35" s="163" t="s">
        <v>120</v>
      </c>
      <c r="Z35" s="153"/>
      <c r="AA35" s="153"/>
      <c r="AB35" s="153"/>
      <c r="AC35" s="153"/>
      <c r="AD35" s="153"/>
      <c r="AE35" s="153"/>
      <c r="AF35" s="153"/>
      <c r="AG35" s="153" t="s">
        <v>121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2" x14ac:dyDescent="0.2">
      <c r="A36" s="160"/>
      <c r="B36" s="161"/>
      <c r="C36" s="253" t="s">
        <v>158</v>
      </c>
      <c r="D36" s="254"/>
      <c r="E36" s="254"/>
      <c r="F36" s="254"/>
      <c r="G36" s="254"/>
      <c r="H36" s="163"/>
      <c r="I36" s="163"/>
      <c r="J36" s="163"/>
      <c r="K36" s="163"/>
      <c r="L36" s="163"/>
      <c r="M36" s="163"/>
      <c r="N36" s="162"/>
      <c r="O36" s="162"/>
      <c r="P36" s="162"/>
      <c r="Q36" s="162"/>
      <c r="R36" s="163"/>
      <c r="S36" s="163"/>
      <c r="T36" s="163"/>
      <c r="U36" s="163"/>
      <c r="V36" s="163"/>
      <c r="W36" s="163"/>
      <c r="X36" s="163"/>
      <c r="Y36" s="163"/>
      <c r="Z36" s="153"/>
      <c r="AA36" s="153"/>
      <c r="AB36" s="153"/>
      <c r="AC36" s="153"/>
      <c r="AD36" s="153"/>
      <c r="AE36" s="153"/>
      <c r="AF36" s="153"/>
      <c r="AG36" s="153" t="s">
        <v>123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81" t="str">
        <f>C36</f>
        <v>sypaninou z vhodných hornin tř. 1 - 4 nebo materiálem, uloženým ve vzdálenosti do 30 m od vnějšího kraje objektu, pro jakoukoliv míru zhutnění,</v>
      </c>
      <c r="BB36" s="153"/>
      <c r="BC36" s="153"/>
      <c r="BD36" s="153"/>
      <c r="BE36" s="153"/>
      <c r="BF36" s="153"/>
      <c r="BG36" s="153"/>
      <c r="BH36" s="153"/>
    </row>
    <row r="37" spans="1:60" outlineLevel="2" x14ac:dyDescent="0.2">
      <c r="A37" s="160"/>
      <c r="B37" s="161"/>
      <c r="C37" s="191" t="s">
        <v>159</v>
      </c>
      <c r="D37" s="164"/>
      <c r="E37" s="165">
        <v>4.2229999999999999</v>
      </c>
      <c r="F37" s="163"/>
      <c r="G37" s="163"/>
      <c r="H37" s="163"/>
      <c r="I37" s="163"/>
      <c r="J37" s="163"/>
      <c r="K37" s="163"/>
      <c r="L37" s="163"/>
      <c r="M37" s="163"/>
      <c r="N37" s="162"/>
      <c r="O37" s="162"/>
      <c r="P37" s="162"/>
      <c r="Q37" s="162"/>
      <c r="R37" s="163"/>
      <c r="S37" s="163"/>
      <c r="T37" s="163"/>
      <c r="U37" s="163"/>
      <c r="V37" s="163"/>
      <c r="W37" s="163"/>
      <c r="X37" s="163"/>
      <c r="Y37" s="163"/>
      <c r="Z37" s="153"/>
      <c r="AA37" s="153"/>
      <c r="AB37" s="153"/>
      <c r="AC37" s="153"/>
      <c r="AD37" s="153"/>
      <c r="AE37" s="153"/>
      <c r="AF37" s="153"/>
      <c r="AG37" s="153" t="s">
        <v>125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4">
        <v>11</v>
      </c>
      <c r="B38" s="175" t="s">
        <v>160</v>
      </c>
      <c r="C38" s="190" t="s">
        <v>161</v>
      </c>
      <c r="D38" s="176" t="s">
        <v>116</v>
      </c>
      <c r="E38" s="177">
        <v>4.2229999999999999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 t="s">
        <v>117</v>
      </c>
      <c r="S38" s="179" t="s">
        <v>118</v>
      </c>
      <c r="T38" s="180" t="s">
        <v>118</v>
      </c>
      <c r="U38" s="163">
        <v>1</v>
      </c>
      <c r="V38" s="163">
        <f>ROUND(E38*U38,2)</f>
        <v>4.22</v>
      </c>
      <c r="W38" s="163"/>
      <c r="X38" s="163" t="s">
        <v>119</v>
      </c>
      <c r="Y38" s="163" t="s">
        <v>120</v>
      </c>
      <c r="Z38" s="153"/>
      <c r="AA38" s="153"/>
      <c r="AB38" s="153"/>
      <c r="AC38" s="153"/>
      <c r="AD38" s="153"/>
      <c r="AE38" s="153"/>
      <c r="AF38" s="153"/>
      <c r="AG38" s="153" t="s">
        <v>121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2" x14ac:dyDescent="0.2">
      <c r="A39" s="160"/>
      <c r="B39" s="161"/>
      <c r="C39" s="253" t="s">
        <v>158</v>
      </c>
      <c r="D39" s="254"/>
      <c r="E39" s="254"/>
      <c r="F39" s="254"/>
      <c r="G39" s="254"/>
      <c r="H39" s="163"/>
      <c r="I39" s="163"/>
      <c r="J39" s="163"/>
      <c r="K39" s="163"/>
      <c r="L39" s="163"/>
      <c r="M39" s="163"/>
      <c r="N39" s="162"/>
      <c r="O39" s="162"/>
      <c r="P39" s="162"/>
      <c r="Q39" s="162"/>
      <c r="R39" s="163"/>
      <c r="S39" s="163"/>
      <c r="T39" s="163"/>
      <c r="U39" s="163"/>
      <c r="V39" s="163"/>
      <c r="W39" s="163"/>
      <c r="X39" s="163"/>
      <c r="Y39" s="163"/>
      <c r="Z39" s="153"/>
      <c r="AA39" s="153"/>
      <c r="AB39" s="153"/>
      <c r="AC39" s="153"/>
      <c r="AD39" s="153"/>
      <c r="AE39" s="153"/>
      <c r="AF39" s="153"/>
      <c r="AG39" s="153" t="s">
        <v>123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81" t="str">
        <f>C39</f>
        <v>sypaninou z vhodných hornin tř. 1 - 4 nebo materiálem, uloženým ve vzdálenosti do 30 m od vnějšího kraje objektu, pro jakoukoliv míru zhutnění,</v>
      </c>
      <c r="BB39" s="153"/>
      <c r="BC39" s="153"/>
      <c r="BD39" s="153"/>
      <c r="BE39" s="153"/>
      <c r="BF39" s="153"/>
      <c r="BG39" s="153"/>
      <c r="BH39" s="153"/>
    </row>
    <row r="40" spans="1:60" outlineLevel="2" x14ac:dyDescent="0.2">
      <c r="A40" s="160"/>
      <c r="B40" s="161"/>
      <c r="C40" s="191" t="s">
        <v>162</v>
      </c>
      <c r="D40" s="164"/>
      <c r="E40" s="165">
        <v>4.2229999999999999</v>
      </c>
      <c r="F40" s="163"/>
      <c r="G40" s="163"/>
      <c r="H40" s="163"/>
      <c r="I40" s="163"/>
      <c r="J40" s="163"/>
      <c r="K40" s="163"/>
      <c r="L40" s="163"/>
      <c r="M40" s="163"/>
      <c r="N40" s="162"/>
      <c r="O40" s="162"/>
      <c r="P40" s="162"/>
      <c r="Q40" s="162"/>
      <c r="R40" s="163"/>
      <c r="S40" s="163"/>
      <c r="T40" s="163"/>
      <c r="U40" s="163"/>
      <c r="V40" s="163"/>
      <c r="W40" s="163"/>
      <c r="X40" s="163"/>
      <c r="Y40" s="163"/>
      <c r="Z40" s="153"/>
      <c r="AA40" s="153"/>
      <c r="AB40" s="153"/>
      <c r="AC40" s="153"/>
      <c r="AD40" s="153"/>
      <c r="AE40" s="153"/>
      <c r="AF40" s="153"/>
      <c r="AG40" s="153" t="s">
        <v>125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4">
        <v>12</v>
      </c>
      <c r="B41" s="175" t="s">
        <v>163</v>
      </c>
      <c r="C41" s="190" t="s">
        <v>164</v>
      </c>
      <c r="D41" s="176" t="s">
        <v>165</v>
      </c>
      <c r="E41" s="177">
        <v>19.193200000000001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9" t="s">
        <v>117</v>
      </c>
      <c r="S41" s="179" t="s">
        <v>118</v>
      </c>
      <c r="T41" s="180" t="s">
        <v>118</v>
      </c>
      <c r="U41" s="163">
        <v>0.02</v>
      </c>
      <c r="V41" s="163">
        <f>ROUND(E41*U41,2)</f>
        <v>0.38</v>
      </c>
      <c r="W41" s="163"/>
      <c r="X41" s="163" t="s">
        <v>119</v>
      </c>
      <c r="Y41" s="163" t="s">
        <v>120</v>
      </c>
      <c r="Z41" s="153"/>
      <c r="AA41" s="153"/>
      <c r="AB41" s="153"/>
      <c r="AC41" s="153"/>
      <c r="AD41" s="153"/>
      <c r="AE41" s="153"/>
      <c r="AF41" s="153"/>
      <c r="AG41" s="153" t="s">
        <v>121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2" x14ac:dyDescent="0.2">
      <c r="A42" s="160"/>
      <c r="B42" s="161"/>
      <c r="C42" s="253" t="s">
        <v>166</v>
      </c>
      <c r="D42" s="254"/>
      <c r="E42" s="254"/>
      <c r="F42" s="254"/>
      <c r="G42" s="254"/>
      <c r="H42" s="163"/>
      <c r="I42" s="163"/>
      <c r="J42" s="163"/>
      <c r="K42" s="163"/>
      <c r="L42" s="163"/>
      <c r="M42" s="163"/>
      <c r="N42" s="162"/>
      <c r="O42" s="162"/>
      <c r="P42" s="162"/>
      <c r="Q42" s="162"/>
      <c r="R42" s="163"/>
      <c r="S42" s="163"/>
      <c r="T42" s="163"/>
      <c r="U42" s="163"/>
      <c r="V42" s="163"/>
      <c r="W42" s="163"/>
      <c r="X42" s="163"/>
      <c r="Y42" s="163"/>
      <c r="Z42" s="153"/>
      <c r="AA42" s="153"/>
      <c r="AB42" s="153"/>
      <c r="AC42" s="153"/>
      <c r="AD42" s="153"/>
      <c r="AE42" s="153"/>
      <c r="AF42" s="153"/>
      <c r="AG42" s="153" t="s">
        <v>123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2" x14ac:dyDescent="0.2">
      <c r="A43" s="160"/>
      <c r="B43" s="161"/>
      <c r="C43" s="191" t="s">
        <v>167</v>
      </c>
      <c r="D43" s="164"/>
      <c r="E43" s="165">
        <v>19.193200000000001</v>
      </c>
      <c r="F43" s="163"/>
      <c r="G43" s="163"/>
      <c r="H43" s="163"/>
      <c r="I43" s="163"/>
      <c r="J43" s="163"/>
      <c r="K43" s="163"/>
      <c r="L43" s="163"/>
      <c r="M43" s="163"/>
      <c r="N43" s="162"/>
      <c r="O43" s="162"/>
      <c r="P43" s="162"/>
      <c r="Q43" s="162"/>
      <c r="R43" s="163"/>
      <c r="S43" s="163"/>
      <c r="T43" s="163"/>
      <c r="U43" s="163"/>
      <c r="V43" s="163"/>
      <c r="W43" s="163"/>
      <c r="X43" s="163"/>
      <c r="Y43" s="163"/>
      <c r="Z43" s="153"/>
      <c r="AA43" s="153"/>
      <c r="AB43" s="153"/>
      <c r="AC43" s="153"/>
      <c r="AD43" s="153"/>
      <c r="AE43" s="153"/>
      <c r="AF43" s="153"/>
      <c r="AG43" s="153" t="s">
        <v>125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67" t="s">
        <v>112</v>
      </c>
      <c r="B44" s="168" t="s">
        <v>64</v>
      </c>
      <c r="C44" s="189" t="s">
        <v>65</v>
      </c>
      <c r="D44" s="169"/>
      <c r="E44" s="170"/>
      <c r="F44" s="171"/>
      <c r="G44" s="171">
        <f>SUMIF(AG45:AG50,"&lt;&gt;NOR",G45:G50)</f>
        <v>0</v>
      </c>
      <c r="H44" s="171"/>
      <c r="I44" s="171">
        <f>SUM(I45:I50)</f>
        <v>0</v>
      </c>
      <c r="J44" s="171"/>
      <c r="K44" s="171">
        <f>SUM(K45:K50)</f>
        <v>0</v>
      </c>
      <c r="L44" s="171"/>
      <c r="M44" s="171">
        <f>SUM(M45:M50)</f>
        <v>0</v>
      </c>
      <c r="N44" s="170"/>
      <c r="O44" s="170">
        <f>SUM(O45:O50)</f>
        <v>0</v>
      </c>
      <c r="P44" s="170"/>
      <c r="Q44" s="170">
        <f>SUM(Q45:Q50)</f>
        <v>0</v>
      </c>
      <c r="R44" s="171"/>
      <c r="S44" s="171"/>
      <c r="T44" s="172"/>
      <c r="U44" s="166"/>
      <c r="V44" s="166">
        <f>SUM(V45:V50)</f>
        <v>0.36</v>
      </c>
      <c r="W44" s="166"/>
      <c r="X44" s="166"/>
      <c r="Y44" s="166"/>
      <c r="AG44" t="s">
        <v>113</v>
      </c>
    </row>
    <row r="45" spans="1:60" ht="22.5" outlineLevel="1" x14ac:dyDescent="0.2">
      <c r="A45" s="174">
        <v>13</v>
      </c>
      <c r="B45" s="175" t="s">
        <v>168</v>
      </c>
      <c r="C45" s="190" t="s">
        <v>169</v>
      </c>
      <c r="D45" s="176" t="s">
        <v>165</v>
      </c>
      <c r="E45" s="177">
        <v>18.07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9" t="s">
        <v>170</v>
      </c>
      <c r="S45" s="179" t="s">
        <v>118</v>
      </c>
      <c r="T45" s="180" t="s">
        <v>118</v>
      </c>
      <c r="U45" s="163">
        <v>0.02</v>
      </c>
      <c r="V45" s="163">
        <f>ROUND(E45*U45,2)</f>
        <v>0.36</v>
      </c>
      <c r="W45" s="163"/>
      <c r="X45" s="163" t="s">
        <v>119</v>
      </c>
      <c r="Y45" s="163" t="s">
        <v>120</v>
      </c>
      <c r="Z45" s="153"/>
      <c r="AA45" s="153"/>
      <c r="AB45" s="153"/>
      <c r="AC45" s="153"/>
      <c r="AD45" s="153"/>
      <c r="AE45" s="153"/>
      <c r="AF45" s="153"/>
      <c r="AG45" s="153" t="s">
        <v>121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2" x14ac:dyDescent="0.2">
      <c r="A46" s="160"/>
      <c r="B46" s="161"/>
      <c r="C46" s="191" t="s">
        <v>171</v>
      </c>
      <c r="D46" s="164"/>
      <c r="E46" s="165">
        <v>18.07</v>
      </c>
      <c r="F46" s="163"/>
      <c r="G46" s="163"/>
      <c r="H46" s="163"/>
      <c r="I46" s="163"/>
      <c r="J46" s="163"/>
      <c r="K46" s="163"/>
      <c r="L46" s="163"/>
      <c r="M46" s="163"/>
      <c r="N46" s="162"/>
      <c r="O46" s="162"/>
      <c r="P46" s="162"/>
      <c r="Q46" s="162"/>
      <c r="R46" s="163"/>
      <c r="S46" s="163"/>
      <c r="T46" s="163"/>
      <c r="U46" s="163"/>
      <c r="V46" s="163"/>
      <c r="W46" s="163"/>
      <c r="X46" s="163"/>
      <c r="Y46" s="163"/>
      <c r="Z46" s="153"/>
      <c r="AA46" s="153"/>
      <c r="AB46" s="153"/>
      <c r="AC46" s="153"/>
      <c r="AD46" s="153"/>
      <c r="AE46" s="153"/>
      <c r="AF46" s="153"/>
      <c r="AG46" s="153" t="s">
        <v>125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4">
        <v>14</v>
      </c>
      <c r="B47" s="175" t="s">
        <v>172</v>
      </c>
      <c r="C47" s="190" t="s">
        <v>173</v>
      </c>
      <c r="D47" s="176" t="s">
        <v>165</v>
      </c>
      <c r="E47" s="177">
        <v>18.07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79"/>
      <c r="S47" s="179" t="s">
        <v>174</v>
      </c>
      <c r="T47" s="180" t="s">
        <v>148</v>
      </c>
      <c r="U47" s="163">
        <v>0</v>
      </c>
      <c r="V47" s="163">
        <f>ROUND(E47*U47,2)</f>
        <v>0</v>
      </c>
      <c r="W47" s="163"/>
      <c r="X47" s="163" t="s">
        <v>119</v>
      </c>
      <c r="Y47" s="163" t="s">
        <v>120</v>
      </c>
      <c r="Z47" s="153"/>
      <c r="AA47" s="153"/>
      <c r="AB47" s="153"/>
      <c r="AC47" s="153"/>
      <c r="AD47" s="153"/>
      <c r="AE47" s="153"/>
      <c r="AF47" s="153"/>
      <c r="AG47" s="153" t="s">
        <v>121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2" x14ac:dyDescent="0.2">
      <c r="A48" s="160"/>
      <c r="B48" s="161"/>
      <c r="C48" s="191" t="s">
        <v>171</v>
      </c>
      <c r="D48" s="164"/>
      <c r="E48" s="165">
        <v>18.07</v>
      </c>
      <c r="F48" s="163"/>
      <c r="G48" s="163"/>
      <c r="H48" s="163"/>
      <c r="I48" s="163"/>
      <c r="J48" s="163"/>
      <c r="K48" s="163"/>
      <c r="L48" s="163"/>
      <c r="M48" s="163"/>
      <c r="N48" s="162"/>
      <c r="O48" s="162"/>
      <c r="P48" s="162"/>
      <c r="Q48" s="162"/>
      <c r="R48" s="163"/>
      <c r="S48" s="163"/>
      <c r="T48" s="163"/>
      <c r="U48" s="163"/>
      <c r="V48" s="163"/>
      <c r="W48" s="163"/>
      <c r="X48" s="163"/>
      <c r="Y48" s="163"/>
      <c r="Z48" s="153"/>
      <c r="AA48" s="153"/>
      <c r="AB48" s="153"/>
      <c r="AC48" s="153"/>
      <c r="AD48" s="153"/>
      <c r="AE48" s="153"/>
      <c r="AF48" s="153"/>
      <c r="AG48" s="153" t="s">
        <v>125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15</v>
      </c>
      <c r="B49" s="175" t="s">
        <v>175</v>
      </c>
      <c r="C49" s="190" t="s">
        <v>176</v>
      </c>
      <c r="D49" s="176" t="s">
        <v>177</v>
      </c>
      <c r="E49" s="177">
        <v>3.0718999999999999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7">
        <v>0</v>
      </c>
      <c r="O49" s="177">
        <f>ROUND(E49*N49,2)</f>
        <v>0</v>
      </c>
      <c r="P49" s="177">
        <v>0</v>
      </c>
      <c r="Q49" s="177">
        <f>ROUND(E49*P49,2)</f>
        <v>0</v>
      </c>
      <c r="R49" s="179" t="s">
        <v>178</v>
      </c>
      <c r="S49" s="179" t="s">
        <v>179</v>
      </c>
      <c r="T49" s="180" t="s">
        <v>179</v>
      </c>
      <c r="U49" s="163">
        <v>0</v>
      </c>
      <c r="V49" s="163">
        <f>ROUND(E49*U49,2)</f>
        <v>0</v>
      </c>
      <c r="W49" s="163"/>
      <c r="X49" s="163" t="s">
        <v>180</v>
      </c>
      <c r="Y49" s="163" t="s">
        <v>120</v>
      </c>
      <c r="Z49" s="153"/>
      <c r="AA49" s="153"/>
      <c r="AB49" s="153"/>
      <c r="AC49" s="153"/>
      <c r="AD49" s="153"/>
      <c r="AE49" s="153"/>
      <c r="AF49" s="153"/>
      <c r="AG49" s="153" t="s">
        <v>181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2" x14ac:dyDescent="0.2">
      <c r="A50" s="160"/>
      <c r="B50" s="161"/>
      <c r="C50" s="191" t="s">
        <v>182</v>
      </c>
      <c r="D50" s="164"/>
      <c r="E50" s="165">
        <v>3.0718999999999999</v>
      </c>
      <c r="F50" s="163"/>
      <c r="G50" s="163"/>
      <c r="H50" s="163"/>
      <c r="I50" s="163"/>
      <c r="J50" s="163"/>
      <c r="K50" s="163"/>
      <c r="L50" s="163"/>
      <c r="M50" s="163"/>
      <c r="N50" s="162"/>
      <c r="O50" s="162"/>
      <c r="P50" s="162"/>
      <c r="Q50" s="162"/>
      <c r="R50" s="163"/>
      <c r="S50" s="163"/>
      <c r="T50" s="163"/>
      <c r="U50" s="163"/>
      <c r="V50" s="163"/>
      <c r="W50" s="163"/>
      <c r="X50" s="163"/>
      <c r="Y50" s="163"/>
      <c r="Z50" s="153"/>
      <c r="AA50" s="153"/>
      <c r="AB50" s="153"/>
      <c r="AC50" s="153"/>
      <c r="AD50" s="153"/>
      <c r="AE50" s="153"/>
      <c r="AF50" s="153"/>
      <c r="AG50" s="153" t="s">
        <v>125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67" t="s">
        <v>112</v>
      </c>
      <c r="B51" s="168" t="s">
        <v>66</v>
      </c>
      <c r="C51" s="189" t="s">
        <v>67</v>
      </c>
      <c r="D51" s="169"/>
      <c r="E51" s="170"/>
      <c r="F51" s="171"/>
      <c r="G51" s="171">
        <f>SUMIF(AG52:AG60,"&lt;&gt;NOR",G52:G60)</f>
        <v>0</v>
      </c>
      <c r="H51" s="171"/>
      <c r="I51" s="171">
        <f>SUM(I52:I60)</f>
        <v>0</v>
      </c>
      <c r="J51" s="171"/>
      <c r="K51" s="171">
        <f>SUM(K52:K60)</f>
        <v>0</v>
      </c>
      <c r="L51" s="171"/>
      <c r="M51" s="171">
        <f>SUM(M52:M60)</f>
        <v>0</v>
      </c>
      <c r="N51" s="170"/>
      <c r="O51" s="170">
        <f>SUM(O52:O60)</f>
        <v>1.01</v>
      </c>
      <c r="P51" s="170"/>
      <c r="Q51" s="170">
        <f>SUM(Q52:Q60)</f>
        <v>0</v>
      </c>
      <c r="R51" s="171"/>
      <c r="S51" s="171"/>
      <c r="T51" s="172"/>
      <c r="U51" s="166"/>
      <c r="V51" s="166">
        <f>SUM(V52:V60)</f>
        <v>130.54</v>
      </c>
      <c r="W51" s="166"/>
      <c r="X51" s="166"/>
      <c r="Y51" s="166"/>
      <c r="AG51" t="s">
        <v>113</v>
      </c>
    </row>
    <row r="52" spans="1:60" outlineLevel="1" x14ac:dyDescent="0.2">
      <c r="A52" s="174">
        <v>16</v>
      </c>
      <c r="B52" s="175" t="s">
        <v>183</v>
      </c>
      <c r="C52" s="190" t="s">
        <v>184</v>
      </c>
      <c r="D52" s="176" t="s">
        <v>185</v>
      </c>
      <c r="E52" s="177">
        <v>81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7">
        <v>0</v>
      </c>
      <c r="O52" s="177">
        <f>ROUND(E52*N52,2)</f>
        <v>0</v>
      </c>
      <c r="P52" s="177">
        <v>0</v>
      </c>
      <c r="Q52" s="177">
        <f>ROUND(E52*P52,2)</f>
        <v>0</v>
      </c>
      <c r="R52" s="179"/>
      <c r="S52" s="179" t="s">
        <v>118</v>
      </c>
      <c r="T52" s="180" t="s">
        <v>118</v>
      </c>
      <c r="U52" s="163">
        <v>0.62</v>
      </c>
      <c r="V52" s="163">
        <f>ROUND(E52*U52,2)</f>
        <v>50.22</v>
      </c>
      <c r="W52" s="163"/>
      <c r="X52" s="163" t="s">
        <v>119</v>
      </c>
      <c r="Y52" s="163" t="s">
        <v>120</v>
      </c>
      <c r="Z52" s="153"/>
      <c r="AA52" s="153"/>
      <c r="AB52" s="153"/>
      <c r="AC52" s="153"/>
      <c r="AD52" s="153"/>
      <c r="AE52" s="153"/>
      <c r="AF52" s="153"/>
      <c r="AG52" s="153" t="s">
        <v>121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2" x14ac:dyDescent="0.2">
      <c r="A53" s="160"/>
      <c r="B53" s="161"/>
      <c r="C53" s="191" t="s">
        <v>186</v>
      </c>
      <c r="D53" s="164"/>
      <c r="E53" s="165">
        <v>81</v>
      </c>
      <c r="F53" s="163"/>
      <c r="G53" s="163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63"/>
      <c r="Z53" s="153"/>
      <c r="AA53" s="153"/>
      <c r="AB53" s="153"/>
      <c r="AC53" s="153"/>
      <c r="AD53" s="153"/>
      <c r="AE53" s="153"/>
      <c r="AF53" s="153"/>
      <c r="AG53" s="153" t="s">
        <v>125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4">
        <v>17</v>
      </c>
      <c r="B54" s="175" t="s">
        <v>187</v>
      </c>
      <c r="C54" s="190" t="s">
        <v>188</v>
      </c>
      <c r="D54" s="176" t="s">
        <v>165</v>
      </c>
      <c r="E54" s="177">
        <v>4.4989999999999997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0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189</v>
      </c>
      <c r="S54" s="179" t="s">
        <v>118</v>
      </c>
      <c r="T54" s="180" t="s">
        <v>118</v>
      </c>
      <c r="U54" s="163">
        <v>17.853760000000001</v>
      </c>
      <c r="V54" s="163">
        <f>ROUND(E54*U54,2)</f>
        <v>80.319999999999993</v>
      </c>
      <c r="W54" s="163"/>
      <c r="X54" s="163" t="s">
        <v>190</v>
      </c>
      <c r="Y54" s="163" t="s">
        <v>120</v>
      </c>
      <c r="Z54" s="153"/>
      <c r="AA54" s="153"/>
      <c r="AB54" s="153"/>
      <c r="AC54" s="153"/>
      <c r="AD54" s="153"/>
      <c r="AE54" s="153"/>
      <c r="AF54" s="153"/>
      <c r="AG54" s="153" t="s">
        <v>191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67.5" outlineLevel="2" x14ac:dyDescent="0.2">
      <c r="A55" s="160"/>
      <c r="B55" s="161"/>
      <c r="C55" s="253" t="s">
        <v>192</v>
      </c>
      <c r="D55" s="254"/>
      <c r="E55" s="254"/>
      <c r="F55" s="254"/>
      <c r="G55" s="254"/>
      <c r="H55" s="163"/>
      <c r="I55" s="163"/>
      <c r="J55" s="163"/>
      <c r="K55" s="163"/>
      <c r="L55" s="163"/>
      <c r="M55" s="163"/>
      <c r="N55" s="162"/>
      <c r="O55" s="162"/>
      <c r="P55" s="162"/>
      <c r="Q55" s="162"/>
      <c r="R55" s="163"/>
      <c r="S55" s="163"/>
      <c r="T55" s="163"/>
      <c r="U55" s="163"/>
      <c r="V55" s="163"/>
      <c r="W55" s="163"/>
      <c r="X55" s="163"/>
      <c r="Y55" s="163"/>
      <c r="Z55" s="153"/>
      <c r="AA55" s="153"/>
      <c r="AB55" s="153"/>
      <c r="AC55" s="153"/>
      <c r="AD55" s="153"/>
      <c r="AE55" s="153"/>
      <c r="AF55" s="153"/>
      <c r="AG55" s="153" t="s">
        <v>123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81" t="str">
        <f>C55</f>
        <v>odkopávky nezapažené pro silnice, s přemístěním výkopku v příčných profilech, s naložením na dopravní prostředek a odvozem do 1 km, s uložením výkopku na skládku a úpravou pláně. Podklad ze štěrkopísku s rozprostřením, vlhčením a zhutněním tl. 10 cm, dodávka a položení dlažby betonové do lože z těženého kameniva do tl. 3 cm, s vyplněním spár, s dvojím beraněním a se smetením přebytečného materiálu na krajnici, osazení a dodávka záhonových obrubníků do lože z prostého betonu tl. 5-10 cm se zalitím a zatřením spár maltou, s opěrou. Skladba: podklad ze štěrkopísku                  10 cm lože z kameniva                               3 cm dlažba betonová                              4, 5, 6 cm celkem                                           17,18,19 cm</v>
      </c>
      <c r="BB55" s="153"/>
      <c r="BC55" s="153"/>
      <c r="BD55" s="153"/>
      <c r="BE55" s="153"/>
      <c r="BF55" s="153"/>
      <c r="BG55" s="153"/>
      <c r="BH55" s="153"/>
    </row>
    <row r="56" spans="1:60" outlineLevel="2" x14ac:dyDescent="0.2">
      <c r="A56" s="160"/>
      <c r="B56" s="161"/>
      <c r="C56" s="191" t="s">
        <v>193</v>
      </c>
      <c r="D56" s="164"/>
      <c r="E56" s="165">
        <v>4.4989999999999997</v>
      </c>
      <c r="F56" s="163"/>
      <c r="G56" s="163"/>
      <c r="H56" s="163"/>
      <c r="I56" s="163"/>
      <c r="J56" s="163"/>
      <c r="K56" s="163"/>
      <c r="L56" s="163"/>
      <c r="M56" s="163"/>
      <c r="N56" s="162"/>
      <c r="O56" s="162"/>
      <c r="P56" s="162"/>
      <c r="Q56" s="162"/>
      <c r="R56" s="163"/>
      <c r="S56" s="163"/>
      <c r="T56" s="163"/>
      <c r="U56" s="163"/>
      <c r="V56" s="163"/>
      <c r="W56" s="163"/>
      <c r="X56" s="163"/>
      <c r="Y56" s="163"/>
      <c r="Z56" s="153"/>
      <c r="AA56" s="153"/>
      <c r="AB56" s="153"/>
      <c r="AC56" s="153"/>
      <c r="AD56" s="153"/>
      <c r="AE56" s="153"/>
      <c r="AF56" s="153"/>
      <c r="AG56" s="153" t="s">
        <v>125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74">
        <v>18</v>
      </c>
      <c r="B57" s="175" t="s">
        <v>194</v>
      </c>
      <c r="C57" s="190" t="s">
        <v>195</v>
      </c>
      <c r="D57" s="176" t="s">
        <v>185</v>
      </c>
      <c r="E57" s="177">
        <v>12.6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7">
        <v>1.0999999999999999E-2</v>
      </c>
      <c r="O57" s="177">
        <f>ROUND(E57*N57,2)</f>
        <v>0.14000000000000001</v>
      </c>
      <c r="P57" s="177">
        <v>0</v>
      </c>
      <c r="Q57" s="177">
        <f>ROUND(E57*P57,2)</f>
        <v>0</v>
      </c>
      <c r="R57" s="179" t="s">
        <v>178</v>
      </c>
      <c r="S57" s="179" t="s">
        <v>118</v>
      </c>
      <c r="T57" s="180" t="s">
        <v>118</v>
      </c>
      <c r="U57" s="163">
        <v>0</v>
      </c>
      <c r="V57" s="163">
        <f>ROUND(E57*U57,2)</f>
        <v>0</v>
      </c>
      <c r="W57" s="163"/>
      <c r="X57" s="163" t="s">
        <v>180</v>
      </c>
      <c r="Y57" s="163" t="s">
        <v>120</v>
      </c>
      <c r="Z57" s="153"/>
      <c r="AA57" s="153"/>
      <c r="AB57" s="153"/>
      <c r="AC57" s="153"/>
      <c r="AD57" s="153"/>
      <c r="AE57" s="153"/>
      <c r="AF57" s="153"/>
      <c r="AG57" s="153" t="s">
        <v>196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2" x14ac:dyDescent="0.2">
      <c r="A58" s="160"/>
      <c r="B58" s="161"/>
      <c r="C58" s="191" t="s">
        <v>197</v>
      </c>
      <c r="D58" s="164"/>
      <c r="E58" s="165">
        <v>12.6</v>
      </c>
      <c r="F58" s="163"/>
      <c r="G58" s="163"/>
      <c r="H58" s="163"/>
      <c r="I58" s="163"/>
      <c r="J58" s="163"/>
      <c r="K58" s="163"/>
      <c r="L58" s="163"/>
      <c r="M58" s="163"/>
      <c r="N58" s="162"/>
      <c r="O58" s="162"/>
      <c r="P58" s="162"/>
      <c r="Q58" s="162"/>
      <c r="R58" s="163"/>
      <c r="S58" s="163"/>
      <c r="T58" s="163"/>
      <c r="U58" s="163"/>
      <c r="V58" s="163"/>
      <c r="W58" s="163"/>
      <c r="X58" s="163"/>
      <c r="Y58" s="163"/>
      <c r="Z58" s="153"/>
      <c r="AA58" s="153"/>
      <c r="AB58" s="153"/>
      <c r="AC58" s="153"/>
      <c r="AD58" s="153"/>
      <c r="AE58" s="153"/>
      <c r="AF58" s="153"/>
      <c r="AG58" s="153" t="s">
        <v>125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74">
        <v>19</v>
      </c>
      <c r="B59" s="175" t="s">
        <v>198</v>
      </c>
      <c r="C59" s="190" t="s">
        <v>199</v>
      </c>
      <c r="D59" s="176" t="s">
        <v>185</v>
      </c>
      <c r="E59" s="177">
        <v>72.45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1.2E-2</v>
      </c>
      <c r="O59" s="177">
        <f>ROUND(E59*N59,2)</f>
        <v>0.87</v>
      </c>
      <c r="P59" s="177">
        <v>0</v>
      </c>
      <c r="Q59" s="177">
        <f>ROUND(E59*P59,2)</f>
        <v>0</v>
      </c>
      <c r="R59" s="179" t="s">
        <v>178</v>
      </c>
      <c r="S59" s="179" t="s">
        <v>118</v>
      </c>
      <c r="T59" s="180" t="s">
        <v>118</v>
      </c>
      <c r="U59" s="163">
        <v>0</v>
      </c>
      <c r="V59" s="163">
        <f>ROUND(E59*U59,2)</f>
        <v>0</v>
      </c>
      <c r="W59" s="163"/>
      <c r="X59" s="163" t="s">
        <v>180</v>
      </c>
      <c r="Y59" s="163" t="s">
        <v>120</v>
      </c>
      <c r="Z59" s="153"/>
      <c r="AA59" s="153"/>
      <c r="AB59" s="153"/>
      <c r="AC59" s="153"/>
      <c r="AD59" s="153"/>
      <c r="AE59" s="153"/>
      <c r="AF59" s="153"/>
      <c r="AG59" s="153" t="s">
        <v>181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2" x14ac:dyDescent="0.2">
      <c r="A60" s="160"/>
      <c r="B60" s="161"/>
      <c r="C60" s="191" t="s">
        <v>200</v>
      </c>
      <c r="D60" s="164"/>
      <c r="E60" s="165">
        <v>72.45</v>
      </c>
      <c r="F60" s="163"/>
      <c r="G60" s="163"/>
      <c r="H60" s="163"/>
      <c r="I60" s="163"/>
      <c r="J60" s="163"/>
      <c r="K60" s="163"/>
      <c r="L60" s="163"/>
      <c r="M60" s="163"/>
      <c r="N60" s="162"/>
      <c r="O60" s="162"/>
      <c r="P60" s="162"/>
      <c r="Q60" s="162"/>
      <c r="R60" s="163"/>
      <c r="S60" s="163"/>
      <c r="T60" s="163"/>
      <c r="U60" s="163"/>
      <c r="V60" s="163"/>
      <c r="W60" s="163"/>
      <c r="X60" s="163"/>
      <c r="Y60" s="163"/>
      <c r="Z60" s="153"/>
      <c r="AA60" s="153"/>
      <c r="AB60" s="153"/>
      <c r="AC60" s="153"/>
      <c r="AD60" s="153"/>
      <c r="AE60" s="153"/>
      <c r="AF60" s="153"/>
      <c r="AG60" s="153" t="s">
        <v>125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67" t="s">
        <v>112</v>
      </c>
      <c r="B61" s="168" t="s">
        <v>68</v>
      </c>
      <c r="C61" s="189" t="s">
        <v>69</v>
      </c>
      <c r="D61" s="169"/>
      <c r="E61" s="170"/>
      <c r="F61" s="171"/>
      <c r="G61" s="171">
        <f>SUMIF(AG62:AG63,"&lt;&gt;NOR",G62:G63)</f>
        <v>0</v>
      </c>
      <c r="H61" s="171"/>
      <c r="I61" s="171">
        <f>SUM(I62:I63)</f>
        <v>0</v>
      </c>
      <c r="J61" s="171"/>
      <c r="K61" s="171">
        <f>SUM(K62:K63)</f>
        <v>0</v>
      </c>
      <c r="L61" s="171"/>
      <c r="M61" s="171">
        <f>SUM(M62:M63)</f>
        <v>0</v>
      </c>
      <c r="N61" s="170"/>
      <c r="O61" s="170">
        <f>SUM(O62:O63)</f>
        <v>0</v>
      </c>
      <c r="P61" s="170"/>
      <c r="Q61" s="170">
        <f>SUM(Q62:Q63)</f>
        <v>0</v>
      </c>
      <c r="R61" s="171"/>
      <c r="S61" s="171"/>
      <c r="T61" s="172"/>
      <c r="U61" s="166"/>
      <c r="V61" s="166">
        <f>SUM(V62:V63)</f>
        <v>0</v>
      </c>
      <c r="W61" s="166"/>
      <c r="X61" s="166"/>
      <c r="Y61" s="166"/>
      <c r="AG61" t="s">
        <v>113</v>
      </c>
    </row>
    <row r="62" spans="1:60" outlineLevel="1" x14ac:dyDescent="0.2">
      <c r="A62" s="174">
        <v>20</v>
      </c>
      <c r="B62" s="175" t="s">
        <v>201</v>
      </c>
      <c r="C62" s="190" t="s">
        <v>202</v>
      </c>
      <c r="D62" s="176" t="s">
        <v>116</v>
      </c>
      <c r="E62" s="177">
        <v>0.69225000000000003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9"/>
      <c r="S62" s="179" t="s">
        <v>174</v>
      </c>
      <c r="T62" s="180" t="s">
        <v>148</v>
      </c>
      <c r="U62" s="163">
        <v>0</v>
      </c>
      <c r="V62" s="163">
        <f>ROUND(E62*U62,2)</f>
        <v>0</v>
      </c>
      <c r="W62" s="163"/>
      <c r="X62" s="163" t="s">
        <v>119</v>
      </c>
      <c r="Y62" s="163" t="s">
        <v>120</v>
      </c>
      <c r="Z62" s="153"/>
      <c r="AA62" s="153"/>
      <c r="AB62" s="153"/>
      <c r="AC62" s="153"/>
      <c r="AD62" s="153"/>
      <c r="AE62" s="153"/>
      <c r="AF62" s="153"/>
      <c r="AG62" s="153" t="s">
        <v>121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2" x14ac:dyDescent="0.2">
      <c r="A63" s="160"/>
      <c r="B63" s="161"/>
      <c r="C63" s="191" t="s">
        <v>203</v>
      </c>
      <c r="D63" s="164"/>
      <c r="E63" s="165">
        <v>0.69225000000000003</v>
      </c>
      <c r="F63" s="163"/>
      <c r="G63" s="163"/>
      <c r="H63" s="163"/>
      <c r="I63" s="163"/>
      <c r="J63" s="163"/>
      <c r="K63" s="163"/>
      <c r="L63" s="163"/>
      <c r="M63" s="163"/>
      <c r="N63" s="162"/>
      <c r="O63" s="162"/>
      <c r="P63" s="162"/>
      <c r="Q63" s="162"/>
      <c r="R63" s="163"/>
      <c r="S63" s="163"/>
      <c r="T63" s="163"/>
      <c r="U63" s="163"/>
      <c r="V63" s="163"/>
      <c r="W63" s="163"/>
      <c r="X63" s="163"/>
      <c r="Y63" s="163"/>
      <c r="Z63" s="153"/>
      <c r="AA63" s="153"/>
      <c r="AB63" s="153"/>
      <c r="AC63" s="153"/>
      <c r="AD63" s="153"/>
      <c r="AE63" s="153"/>
      <c r="AF63" s="153"/>
      <c r="AG63" s="153" t="s">
        <v>125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67" t="s">
        <v>112</v>
      </c>
      <c r="B64" s="168" t="s">
        <v>70</v>
      </c>
      <c r="C64" s="189" t="s">
        <v>71</v>
      </c>
      <c r="D64" s="169"/>
      <c r="E64" s="170"/>
      <c r="F64" s="171"/>
      <c r="G64" s="171">
        <f>SUMIF(AG65:AG76,"&lt;&gt;NOR",G65:G76)</f>
        <v>0</v>
      </c>
      <c r="H64" s="171"/>
      <c r="I64" s="171">
        <f>SUM(I65:I76)</f>
        <v>0</v>
      </c>
      <c r="J64" s="171"/>
      <c r="K64" s="171">
        <f>SUM(K65:K76)</f>
        <v>0</v>
      </c>
      <c r="L64" s="171"/>
      <c r="M64" s="171">
        <f>SUM(M65:M76)</f>
        <v>0</v>
      </c>
      <c r="N64" s="170"/>
      <c r="O64" s="170">
        <f>SUM(O65:O76)</f>
        <v>2.19</v>
      </c>
      <c r="P64" s="170"/>
      <c r="Q64" s="170">
        <f>SUM(Q65:Q76)</f>
        <v>0</v>
      </c>
      <c r="R64" s="171"/>
      <c r="S64" s="171"/>
      <c r="T64" s="172"/>
      <c r="U64" s="166"/>
      <c r="V64" s="166">
        <f>SUM(V65:V76)</f>
        <v>1.23</v>
      </c>
      <c r="W64" s="166"/>
      <c r="X64" s="166"/>
      <c r="Y64" s="166"/>
      <c r="AG64" t="s">
        <v>113</v>
      </c>
    </row>
    <row r="65" spans="1:60" outlineLevel="1" x14ac:dyDescent="0.2">
      <c r="A65" s="174">
        <v>21</v>
      </c>
      <c r="B65" s="175" t="s">
        <v>204</v>
      </c>
      <c r="C65" s="190" t="s">
        <v>205</v>
      </c>
      <c r="D65" s="176" t="s">
        <v>165</v>
      </c>
      <c r="E65" s="177">
        <v>0.38800000000000001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7">
        <v>1.41E-2</v>
      </c>
      <c r="O65" s="177">
        <f>ROUND(E65*N65,2)</f>
        <v>0.01</v>
      </c>
      <c r="P65" s="177">
        <v>0</v>
      </c>
      <c r="Q65" s="177">
        <f>ROUND(E65*P65,2)</f>
        <v>0</v>
      </c>
      <c r="R65" s="179" t="s">
        <v>206</v>
      </c>
      <c r="S65" s="179" t="s">
        <v>118</v>
      </c>
      <c r="T65" s="180" t="s">
        <v>118</v>
      </c>
      <c r="U65" s="163">
        <v>0.4</v>
      </c>
      <c r="V65" s="163">
        <f>ROUND(E65*U65,2)</f>
        <v>0.16</v>
      </c>
      <c r="W65" s="163"/>
      <c r="X65" s="163" t="s">
        <v>119</v>
      </c>
      <c r="Y65" s="163" t="s">
        <v>120</v>
      </c>
      <c r="Z65" s="153"/>
      <c r="AA65" s="153"/>
      <c r="AB65" s="153"/>
      <c r="AC65" s="153"/>
      <c r="AD65" s="153"/>
      <c r="AE65" s="153"/>
      <c r="AF65" s="153"/>
      <c r="AG65" s="153" t="s">
        <v>128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2" x14ac:dyDescent="0.2">
      <c r="A66" s="160"/>
      <c r="B66" s="161"/>
      <c r="C66" s="191" t="s">
        <v>207</v>
      </c>
      <c r="D66" s="164"/>
      <c r="E66" s="165">
        <v>0.38800000000000001</v>
      </c>
      <c r="F66" s="163"/>
      <c r="G66" s="163"/>
      <c r="H66" s="163"/>
      <c r="I66" s="163"/>
      <c r="J66" s="163"/>
      <c r="K66" s="163"/>
      <c r="L66" s="163"/>
      <c r="M66" s="163"/>
      <c r="N66" s="162"/>
      <c r="O66" s="162"/>
      <c r="P66" s="162"/>
      <c r="Q66" s="162"/>
      <c r="R66" s="163"/>
      <c r="S66" s="163"/>
      <c r="T66" s="163"/>
      <c r="U66" s="163"/>
      <c r="V66" s="163"/>
      <c r="W66" s="163"/>
      <c r="X66" s="163"/>
      <c r="Y66" s="163"/>
      <c r="Z66" s="153"/>
      <c r="AA66" s="153"/>
      <c r="AB66" s="153"/>
      <c r="AC66" s="153"/>
      <c r="AD66" s="153"/>
      <c r="AE66" s="153"/>
      <c r="AF66" s="153"/>
      <c r="AG66" s="153" t="s">
        <v>125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4">
        <v>22</v>
      </c>
      <c r="B67" s="175" t="s">
        <v>208</v>
      </c>
      <c r="C67" s="190" t="s">
        <v>209</v>
      </c>
      <c r="D67" s="176" t="s">
        <v>165</v>
      </c>
      <c r="E67" s="177">
        <v>0.38800000000000001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77">
        <v>0</v>
      </c>
      <c r="O67" s="177">
        <f>ROUND(E67*N67,2)</f>
        <v>0</v>
      </c>
      <c r="P67" s="177">
        <v>0</v>
      </c>
      <c r="Q67" s="177">
        <f>ROUND(E67*P67,2)</f>
        <v>0</v>
      </c>
      <c r="R67" s="179" t="s">
        <v>206</v>
      </c>
      <c r="S67" s="179" t="s">
        <v>118</v>
      </c>
      <c r="T67" s="180" t="s">
        <v>118</v>
      </c>
      <c r="U67" s="163">
        <v>0.24</v>
      </c>
      <c r="V67" s="163">
        <f>ROUND(E67*U67,2)</f>
        <v>0.09</v>
      </c>
      <c r="W67" s="163"/>
      <c r="X67" s="163" t="s">
        <v>119</v>
      </c>
      <c r="Y67" s="163" t="s">
        <v>120</v>
      </c>
      <c r="Z67" s="153"/>
      <c r="AA67" s="153"/>
      <c r="AB67" s="153"/>
      <c r="AC67" s="153"/>
      <c r="AD67" s="153"/>
      <c r="AE67" s="153"/>
      <c r="AF67" s="153"/>
      <c r="AG67" s="153" t="s">
        <v>128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2" x14ac:dyDescent="0.2">
      <c r="A68" s="160"/>
      <c r="B68" s="161"/>
      <c r="C68" s="191" t="s">
        <v>210</v>
      </c>
      <c r="D68" s="164"/>
      <c r="E68" s="165">
        <v>0.38800000000000001</v>
      </c>
      <c r="F68" s="163"/>
      <c r="G68" s="163"/>
      <c r="H68" s="163"/>
      <c r="I68" s="163"/>
      <c r="J68" s="163"/>
      <c r="K68" s="163"/>
      <c r="L68" s="163"/>
      <c r="M68" s="163"/>
      <c r="N68" s="162"/>
      <c r="O68" s="162"/>
      <c r="P68" s="162"/>
      <c r="Q68" s="162"/>
      <c r="R68" s="163"/>
      <c r="S68" s="163"/>
      <c r="T68" s="163"/>
      <c r="U68" s="163"/>
      <c r="V68" s="163"/>
      <c r="W68" s="163"/>
      <c r="X68" s="163"/>
      <c r="Y68" s="163"/>
      <c r="Z68" s="153"/>
      <c r="AA68" s="153"/>
      <c r="AB68" s="153"/>
      <c r="AC68" s="153"/>
      <c r="AD68" s="153"/>
      <c r="AE68" s="153"/>
      <c r="AF68" s="153"/>
      <c r="AG68" s="153" t="s">
        <v>125</v>
      </c>
      <c r="AH68" s="153">
        <v>0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33.75" outlineLevel="1" x14ac:dyDescent="0.2">
      <c r="A69" s="174">
        <v>23</v>
      </c>
      <c r="B69" s="175" t="s">
        <v>211</v>
      </c>
      <c r="C69" s="190" t="s">
        <v>212</v>
      </c>
      <c r="D69" s="176" t="s">
        <v>213</v>
      </c>
      <c r="E69" s="177">
        <v>12.2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7">
        <v>0</v>
      </c>
      <c r="O69" s="177">
        <f>ROUND(E69*N69,2)</f>
        <v>0</v>
      </c>
      <c r="P69" s="177">
        <v>0</v>
      </c>
      <c r="Q69" s="177">
        <f>ROUND(E69*P69,2)</f>
        <v>0</v>
      </c>
      <c r="R69" s="179" t="s">
        <v>206</v>
      </c>
      <c r="S69" s="179" t="s">
        <v>118</v>
      </c>
      <c r="T69" s="180" t="s">
        <v>118</v>
      </c>
      <c r="U69" s="163">
        <v>0.08</v>
      </c>
      <c r="V69" s="163">
        <f>ROUND(E69*U69,2)</f>
        <v>0.98</v>
      </c>
      <c r="W69" s="163"/>
      <c r="X69" s="163" t="s">
        <v>119</v>
      </c>
      <c r="Y69" s="163" t="s">
        <v>120</v>
      </c>
      <c r="Z69" s="153"/>
      <c r="AA69" s="153"/>
      <c r="AB69" s="153"/>
      <c r="AC69" s="153"/>
      <c r="AD69" s="153"/>
      <c r="AE69" s="153"/>
      <c r="AF69" s="153"/>
      <c r="AG69" s="153" t="s">
        <v>121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2" x14ac:dyDescent="0.2">
      <c r="A70" s="160"/>
      <c r="B70" s="161"/>
      <c r="C70" s="253" t="s">
        <v>214</v>
      </c>
      <c r="D70" s="254"/>
      <c r="E70" s="254"/>
      <c r="F70" s="254"/>
      <c r="G70" s="254"/>
      <c r="H70" s="163"/>
      <c r="I70" s="163"/>
      <c r="J70" s="163"/>
      <c r="K70" s="163"/>
      <c r="L70" s="163"/>
      <c r="M70" s="163"/>
      <c r="N70" s="162"/>
      <c r="O70" s="162"/>
      <c r="P70" s="162"/>
      <c r="Q70" s="162"/>
      <c r="R70" s="163"/>
      <c r="S70" s="163"/>
      <c r="T70" s="163"/>
      <c r="U70" s="163"/>
      <c r="V70" s="163"/>
      <c r="W70" s="163"/>
      <c r="X70" s="163"/>
      <c r="Y70" s="163"/>
      <c r="Z70" s="153"/>
      <c r="AA70" s="153"/>
      <c r="AB70" s="153"/>
      <c r="AC70" s="153"/>
      <c r="AD70" s="153"/>
      <c r="AE70" s="153"/>
      <c r="AF70" s="153"/>
      <c r="AG70" s="153" t="s">
        <v>123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2" x14ac:dyDescent="0.2">
      <c r="A71" s="160"/>
      <c r="B71" s="161"/>
      <c r="C71" s="191" t="s">
        <v>215</v>
      </c>
      <c r="D71" s="164"/>
      <c r="E71" s="165">
        <v>12.2</v>
      </c>
      <c r="F71" s="163"/>
      <c r="G71" s="163"/>
      <c r="H71" s="163"/>
      <c r="I71" s="163"/>
      <c r="J71" s="163"/>
      <c r="K71" s="163"/>
      <c r="L71" s="163"/>
      <c r="M71" s="163"/>
      <c r="N71" s="162"/>
      <c r="O71" s="162"/>
      <c r="P71" s="162"/>
      <c r="Q71" s="162"/>
      <c r="R71" s="163"/>
      <c r="S71" s="163"/>
      <c r="T71" s="163"/>
      <c r="U71" s="163"/>
      <c r="V71" s="163"/>
      <c r="W71" s="163"/>
      <c r="X71" s="163"/>
      <c r="Y71" s="163"/>
      <c r="Z71" s="153"/>
      <c r="AA71" s="153"/>
      <c r="AB71" s="153"/>
      <c r="AC71" s="153"/>
      <c r="AD71" s="153"/>
      <c r="AE71" s="153"/>
      <c r="AF71" s="153"/>
      <c r="AG71" s="153" t="s">
        <v>125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4">
        <v>24</v>
      </c>
      <c r="B72" s="175" t="s">
        <v>216</v>
      </c>
      <c r="C72" s="190" t="s">
        <v>217</v>
      </c>
      <c r="D72" s="176" t="s">
        <v>165</v>
      </c>
      <c r="E72" s="177">
        <v>5.7549999999999999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7">
        <v>0.37874999999999998</v>
      </c>
      <c r="O72" s="177">
        <f>ROUND(E72*N72,2)</f>
        <v>2.1800000000000002</v>
      </c>
      <c r="P72" s="177">
        <v>0</v>
      </c>
      <c r="Q72" s="177">
        <f>ROUND(E72*P72,2)</f>
        <v>0</v>
      </c>
      <c r="R72" s="179" t="s">
        <v>189</v>
      </c>
      <c r="S72" s="179" t="s">
        <v>118</v>
      </c>
      <c r="T72" s="180" t="s">
        <v>118</v>
      </c>
      <c r="U72" s="163">
        <v>0</v>
      </c>
      <c r="V72" s="163">
        <f>ROUND(E72*U72,2)</f>
        <v>0</v>
      </c>
      <c r="W72" s="163"/>
      <c r="X72" s="163" t="s">
        <v>190</v>
      </c>
      <c r="Y72" s="163" t="s">
        <v>120</v>
      </c>
      <c r="Z72" s="153"/>
      <c r="AA72" s="153"/>
      <c r="AB72" s="153"/>
      <c r="AC72" s="153"/>
      <c r="AD72" s="153"/>
      <c r="AE72" s="153"/>
      <c r="AF72" s="153"/>
      <c r="AG72" s="153" t="s">
        <v>218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2" x14ac:dyDescent="0.2">
      <c r="A73" s="160"/>
      <c r="B73" s="161"/>
      <c r="C73" s="253" t="s">
        <v>219</v>
      </c>
      <c r="D73" s="254"/>
      <c r="E73" s="254"/>
      <c r="F73" s="254"/>
      <c r="G73" s="254"/>
      <c r="H73" s="163"/>
      <c r="I73" s="163"/>
      <c r="J73" s="163"/>
      <c r="K73" s="163"/>
      <c r="L73" s="163"/>
      <c r="M73" s="163"/>
      <c r="N73" s="162"/>
      <c r="O73" s="162"/>
      <c r="P73" s="162"/>
      <c r="Q73" s="162"/>
      <c r="R73" s="163"/>
      <c r="S73" s="163"/>
      <c r="T73" s="163"/>
      <c r="U73" s="163"/>
      <c r="V73" s="163"/>
      <c r="W73" s="163"/>
      <c r="X73" s="163"/>
      <c r="Y73" s="163"/>
      <c r="Z73" s="153"/>
      <c r="AA73" s="153"/>
      <c r="AB73" s="153"/>
      <c r="AC73" s="153"/>
      <c r="AD73" s="153"/>
      <c r="AE73" s="153"/>
      <c r="AF73" s="153"/>
      <c r="AG73" s="153" t="s">
        <v>123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2" x14ac:dyDescent="0.2">
      <c r="A74" s="160"/>
      <c r="B74" s="161"/>
      <c r="C74" s="255" t="s">
        <v>220</v>
      </c>
      <c r="D74" s="256"/>
      <c r="E74" s="256"/>
      <c r="F74" s="256"/>
      <c r="G74" s="256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63"/>
      <c r="Z74" s="153"/>
      <c r="AA74" s="153"/>
      <c r="AB74" s="153"/>
      <c r="AC74" s="153"/>
      <c r="AD74" s="153"/>
      <c r="AE74" s="153"/>
      <c r="AF74" s="153"/>
      <c r="AG74" s="153" t="s">
        <v>154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2" x14ac:dyDescent="0.2">
      <c r="A75" s="160"/>
      <c r="B75" s="161"/>
      <c r="C75" s="191" t="s">
        <v>221</v>
      </c>
      <c r="D75" s="164"/>
      <c r="E75" s="165">
        <v>3.88</v>
      </c>
      <c r="F75" s="163"/>
      <c r="G75" s="163"/>
      <c r="H75" s="163"/>
      <c r="I75" s="163"/>
      <c r="J75" s="163"/>
      <c r="K75" s="163"/>
      <c r="L75" s="163"/>
      <c r="M75" s="163"/>
      <c r="N75" s="162"/>
      <c r="O75" s="162"/>
      <c r="P75" s="162"/>
      <c r="Q75" s="162"/>
      <c r="R75" s="163"/>
      <c r="S75" s="163"/>
      <c r="T75" s="163"/>
      <c r="U75" s="163"/>
      <c r="V75" s="163"/>
      <c r="W75" s="163"/>
      <c r="X75" s="163"/>
      <c r="Y75" s="163"/>
      <c r="Z75" s="153"/>
      <c r="AA75" s="153"/>
      <c r="AB75" s="153"/>
      <c r="AC75" s="153"/>
      <c r="AD75" s="153"/>
      <c r="AE75" s="153"/>
      <c r="AF75" s="153"/>
      <c r="AG75" s="153" t="s">
        <v>125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3" x14ac:dyDescent="0.2">
      <c r="A76" s="160"/>
      <c r="B76" s="161"/>
      <c r="C76" s="191" t="s">
        <v>222</v>
      </c>
      <c r="D76" s="164"/>
      <c r="E76" s="165">
        <v>1.875</v>
      </c>
      <c r="F76" s="163"/>
      <c r="G76" s="163"/>
      <c r="H76" s="163"/>
      <c r="I76" s="163"/>
      <c r="J76" s="163"/>
      <c r="K76" s="163"/>
      <c r="L76" s="163"/>
      <c r="M76" s="163"/>
      <c r="N76" s="162"/>
      <c r="O76" s="162"/>
      <c r="P76" s="162"/>
      <c r="Q76" s="162"/>
      <c r="R76" s="163"/>
      <c r="S76" s="163"/>
      <c r="T76" s="163"/>
      <c r="U76" s="163"/>
      <c r="V76" s="163"/>
      <c r="W76" s="163"/>
      <c r="X76" s="163"/>
      <c r="Y76" s="163"/>
      <c r="Z76" s="153"/>
      <c r="AA76" s="153"/>
      <c r="AB76" s="153"/>
      <c r="AC76" s="153"/>
      <c r="AD76" s="153"/>
      <c r="AE76" s="153"/>
      <c r="AF76" s="153"/>
      <c r="AG76" s="153" t="s">
        <v>125</v>
      </c>
      <c r="AH76" s="153">
        <v>0</v>
      </c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x14ac:dyDescent="0.2">
      <c r="A77" s="167" t="s">
        <v>112</v>
      </c>
      <c r="B77" s="168" t="s">
        <v>72</v>
      </c>
      <c r="C77" s="189" t="s">
        <v>73</v>
      </c>
      <c r="D77" s="169"/>
      <c r="E77" s="170"/>
      <c r="F77" s="171"/>
      <c r="G77" s="171">
        <f>SUMIF(AG78:AG95,"&lt;&gt;NOR",G78:G95)</f>
        <v>0</v>
      </c>
      <c r="H77" s="171"/>
      <c r="I77" s="171">
        <f>SUM(I78:I95)</f>
        <v>0</v>
      </c>
      <c r="J77" s="171"/>
      <c r="K77" s="171">
        <f>SUM(K78:K95)</f>
        <v>0</v>
      </c>
      <c r="L77" s="171"/>
      <c r="M77" s="171">
        <f>SUM(M78:M95)</f>
        <v>0</v>
      </c>
      <c r="N77" s="170"/>
      <c r="O77" s="170">
        <f>SUM(O78:O95)</f>
        <v>0</v>
      </c>
      <c r="P77" s="170"/>
      <c r="Q77" s="170">
        <f>SUM(Q78:Q95)</f>
        <v>10.59</v>
      </c>
      <c r="R77" s="171"/>
      <c r="S77" s="171"/>
      <c r="T77" s="172"/>
      <c r="U77" s="166"/>
      <c r="V77" s="166">
        <f>SUM(V78:V95)</f>
        <v>90.829999999999984</v>
      </c>
      <c r="W77" s="166"/>
      <c r="X77" s="166"/>
      <c r="Y77" s="166"/>
      <c r="AG77" t="s">
        <v>113</v>
      </c>
    </row>
    <row r="78" spans="1:60" outlineLevel="1" x14ac:dyDescent="0.2">
      <c r="A78" s="174">
        <v>25</v>
      </c>
      <c r="B78" s="175" t="s">
        <v>223</v>
      </c>
      <c r="C78" s="190" t="s">
        <v>224</v>
      </c>
      <c r="D78" s="176" t="s">
        <v>116</v>
      </c>
      <c r="E78" s="177">
        <v>0.66600000000000004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77">
        <v>0</v>
      </c>
      <c r="O78" s="177">
        <f>ROUND(E78*N78,2)</f>
        <v>0</v>
      </c>
      <c r="P78" s="177">
        <v>2</v>
      </c>
      <c r="Q78" s="177">
        <f>ROUND(E78*P78,2)</f>
        <v>1.33</v>
      </c>
      <c r="R78" s="179" t="s">
        <v>225</v>
      </c>
      <c r="S78" s="179" t="s">
        <v>118</v>
      </c>
      <c r="T78" s="180" t="s">
        <v>118</v>
      </c>
      <c r="U78" s="163">
        <v>6.44</v>
      </c>
      <c r="V78" s="163">
        <f>ROUND(E78*U78,2)</f>
        <v>4.29</v>
      </c>
      <c r="W78" s="163"/>
      <c r="X78" s="163" t="s">
        <v>119</v>
      </c>
      <c r="Y78" s="163" t="s">
        <v>120</v>
      </c>
      <c r="Z78" s="153"/>
      <c r="AA78" s="153"/>
      <c r="AB78" s="153"/>
      <c r="AC78" s="153"/>
      <c r="AD78" s="153"/>
      <c r="AE78" s="153"/>
      <c r="AF78" s="153"/>
      <c r="AG78" s="153" t="s">
        <v>128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2" x14ac:dyDescent="0.2">
      <c r="A79" s="160"/>
      <c r="B79" s="161"/>
      <c r="C79" s="253" t="s">
        <v>226</v>
      </c>
      <c r="D79" s="254"/>
      <c r="E79" s="254"/>
      <c r="F79" s="254"/>
      <c r="G79" s="254"/>
      <c r="H79" s="163"/>
      <c r="I79" s="163"/>
      <c r="J79" s="163"/>
      <c r="K79" s="163"/>
      <c r="L79" s="163"/>
      <c r="M79" s="163"/>
      <c r="N79" s="162"/>
      <c r="O79" s="162"/>
      <c r="P79" s="162"/>
      <c r="Q79" s="162"/>
      <c r="R79" s="163"/>
      <c r="S79" s="163"/>
      <c r="T79" s="163"/>
      <c r="U79" s="163"/>
      <c r="V79" s="163"/>
      <c r="W79" s="163"/>
      <c r="X79" s="163"/>
      <c r="Y79" s="163"/>
      <c r="Z79" s="153"/>
      <c r="AA79" s="153"/>
      <c r="AB79" s="153"/>
      <c r="AC79" s="153"/>
      <c r="AD79" s="153"/>
      <c r="AE79" s="153"/>
      <c r="AF79" s="153"/>
      <c r="AG79" s="153" t="s">
        <v>123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2" x14ac:dyDescent="0.2">
      <c r="A80" s="160"/>
      <c r="B80" s="161"/>
      <c r="C80" s="191" t="s">
        <v>227</v>
      </c>
      <c r="D80" s="164"/>
      <c r="E80" s="165">
        <v>0.66600000000000004</v>
      </c>
      <c r="F80" s="163"/>
      <c r="G80" s="163"/>
      <c r="H80" s="163"/>
      <c r="I80" s="163"/>
      <c r="J80" s="163"/>
      <c r="K80" s="163"/>
      <c r="L80" s="163"/>
      <c r="M80" s="163"/>
      <c r="N80" s="162"/>
      <c r="O80" s="162"/>
      <c r="P80" s="162"/>
      <c r="Q80" s="162"/>
      <c r="R80" s="163"/>
      <c r="S80" s="163"/>
      <c r="T80" s="163"/>
      <c r="U80" s="163"/>
      <c r="V80" s="163"/>
      <c r="W80" s="163"/>
      <c r="X80" s="163"/>
      <c r="Y80" s="163"/>
      <c r="Z80" s="153"/>
      <c r="AA80" s="153"/>
      <c r="AB80" s="153"/>
      <c r="AC80" s="153"/>
      <c r="AD80" s="153"/>
      <c r="AE80" s="153"/>
      <c r="AF80" s="153"/>
      <c r="AG80" s="153" t="s">
        <v>125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26</v>
      </c>
      <c r="B81" s="175" t="s">
        <v>228</v>
      </c>
      <c r="C81" s="190" t="s">
        <v>229</v>
      </c>
      <c r="D81" s="176" t="s">
        <v>116</v>
      </c>
      <c r="E81" s="177">
        <v>3.3229799999999998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0</v>
      </c>
      <c r="O81" s="177">
        <f>ROUND(E81*N81,2)</f>
        <v>0</v>
      </c>
      <c r="P81" s="177">
        <v>2.4</v>
      </c>
      <c r="Q81" s="177">
        <f>ROUND(E81*P81,2)</f>
        <v>7.98</v>
      </c>
      <c r="R81" s="179" t="s">
        <v>225</v>
      </c>
      <c r="S81" s="179" t="s">
        <v>118</v>
      </c>
      <c r="T81" s="180" t="s">
        <v>118</v>
      </c>
      <c r="U81" s="163">
        <v>13.3</v>
      </c>
      <c r="V81" s="163">
        <f>ROUND(E81*U81,2)</f>
        <v>44.2</v>
      </c>
      <c r="W81" s="163"/>
      <c r="X81" s="163" t="s">
        <v>119</v>
      </c>
      <c r="Y81" s="163" t="s">
        <v>120</v>
      </c>
      <c r="Z81" s="153"/>
      <c r="AA81" s="153"/>
      <c r="AB81" s="153"/>
      <c r="AC81" s="153"/>
      <c r="AD81" s="153"/>
      <c r="AE81" s="153"/>
      <c r="AF81" s="153"/>
      <c r="AG81" s="153" t="s">
        <v>128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2" x14ac:dyDescent="0.2">
      <c r="A82" s="160"/>
      <c r="B82" s="161"/>
      <c r="C82" s="253" t="s">
        <v>230</v>
      </c>
      <c r="D82" s="254"/>
      <c r="E82" s="254"/>
      <c r="F82" s="254"/>
      <c r="G82" s="254"/>
      <c r="H82" s="163"/>
      <c r="I82" s="163"/>
      <c r="J82" s="163"/>
      <c r="K82" s="163"/>
      <c r="L82" s="163"/>
      <c r="M82" s="163"/>
      <c r="N82" s="162"/>
      <c r="O82" s="162"/>
      <c r="P82" s="162"/>
      <c r="Q82" s="162"/>
      <c r="R82" s="163"/>
      <c r="S82" s="163"/>
      <c r="T82" s="163"/>
      <c r="U82" s="163"/>
      <c r="V82" s="163"/>
      <c r="W82" s="163"/>
      <c r="X82" s="163"/>
      <c r="Y82" s="163"/>
      <c r="Z82" s="153"/>
      <c r="AA82" s="153"/>
      <c r="AB82" s="153"/>
      <c r="AC82" s="153"/>
      <c r="AD82" s="153"/>
      <c r="AE82" s="153"/>
      <c r="AF82" s="153"/>
      <c r="AG82" s="153" t="s">
        <v>123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2" x14ac:dyDescent="0.2">
      <c r="A83" s="160"/>
      <c r="B83" s="161"/>
      <c r="C83" s="191" t="s">
        <v>231</v>
      </c>
      <c r="D83" s="164"/>
      <c r="E83" s="165">
        <v>3.3229799999999998</v>
      </c>
      <c r="F83" s="163"/>
      <c r="G83" s="163"/>
      <c r="H83" s="163"/>
      <c r="I83" s="163"/>
      <c r="J83" s="163"/>
      <c r="K83" s="163"/>
      <c r="L83" s="163"/>
      <c r="M83" s="163"/>
      <c r="N83" s="162"/>
      <c r="O83" s="162"/>
      <c r="P83" s="162"/>
      <c r="Q83" s="162"/>
      <c r="R83" s="163"/>
      <c r="S83" s="163"/>
      <c r="T83" s="163"/>
      <c r="U83" s="163"/>
      <c r="V83" s="163"/>
      <c r="W83" s="163"/>
      <c r="X83" s="163"/>
      <c r="Y83" s="163"/>
      <c r="Z83" s="153"/>
      <c r="AA83" s="153"/>
      <c r="AB83" s="153"/>
      <c r="AC83" s="153"/>
      <c r="AD83" s="153"/>
      <c r="AE83" s="153"/>
      <c r="AF83" s="153"/>
      <c r="AG83" s="153" t="s">
        <v>125</v>
      </c>
      <c r="AH83" s="153">
        <v>0</v>
      </c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4">
        <v>27</v>
      </c>
      <c r="B84" s="175" t="s">
        <v>232</v>
      </c>
      <c r="C84" s="190" t="s">
        <v>233</v>
      </c>
      <c r="D84" s="176" t="s">
        <v>116</v>
      </c>
      <c r="E84" s="177">
        <v>0.45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7">
        <v>1.47E-3</v>
      </c>
      <c r="O84" s="177">
        <f>ROUND(E84*N84,2)</f>
        <v>0</v>
      </c>
      <c r="P84" s="177">
        <v>2.4</v>
      </c>
      <c r="Q84" s="177">
        <f>ROUND(E84*P84,2)</f>
        <v>1.08</v>
      </c>
      <c r="R84" s="179" t="s">
        <v>225</v>
      </c>
      <c r="S84" s="179" t="s">
        <v>118</v>
      </c>
      <c r="T84" s="180" t="s">
        <v>118</v>
      </c>
      <c r="U84" s="163">
        <v>8.5</v>
      </c>
      <c r="V84" s="163">
        <f>ROUND(E84*U84,2)</f>
        <v>3.83</v>
      </c>
      <c r="W84" s="163"/>
      <c r="X84" s="163" t="s">
        <v>119</v>
      </c>
      <c r="Y84" s="163" t="s">
        <v>120</v>
      </c>
      <c r="Z84" s="153"/>
      <c r="AA84" s="153"/>
      <c r="AB84" s="153"/>
      <c r="AC84" s="153"/>
      <c r="AD84" s="153"/>
      <c r="AE84" s="153"/>
      <c r="AF84" s="153"/>
      <c r="AG84" s="153" t="s">
        <v>128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2" x14ac:dyDescent="0.2">
      <c r="A85" s="160"/>
      <c r="B85" s="161"/>
      <c r="C85" s="253" t="s">
        <v>234</v>
      </c>
      <c r="D85" s="254"/>
      <c r="E85" s="254"/>
      <c r="F85" s="254"/>
      <c r="G85" s="254"/>
      <c r="H85" s="163"/>
      <c r="I85" s="163"/>
      <c r="J85" s="163"/>
      <c r="K85" s="163"/>
      <c r="L85" s="163"/>
      <c r="M85" s="163"/>
      <c r="N85" s="162"/>
      <c r="O85" s="162"/>
      <c r="P85" s="162"/>
      <c r="Q85" s="162"/>
      <c r="R85" s="163"/>
      <c r="S85" s="163"/>
      <c r="T85" s="163"/>
      <c r="U85" s="163"/>
      <c r="V85" s="163"/>
      <c r="W85" s="163"/>
      <c r="X85" s="163"/>
      <c r="Y85" s="163"/>
      <c r="Z85" s="153"/>
      <c r="AA85" s="153"/>
      <c r="AB85" s="153"/>
      <c r="AC85" s="153"/>
      <c r="AD85" s="153"/>
      <c r="AE85" s="153"/>
      <c r="AF85" s="153"/>
      <c r="AG85" s="153" t="s">
        <v>123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81" t="str">
        <f>C85</f>
        <v>nebo vybourání otvorů průřezové plochy přes 4 m2 ve zdivu železobetonovém, včetně pomocného lešení o výšce podlahy do 1900 mm a pro zatížení do 1,5 kPa  (150 kg/m2),</v>
      </c>
      <c r="BB85" s="153"/>
      <c r="BC85" s="153"/>
      <c r="BD85" s="153"/>
      <c r="BE85" s="153"/>
      <c r="BF85" s="153"/>
      <c r="BG85" s="153"/>
      <c r="BH85" s="153"/>
    </row>
    <row r="86" spans="1:60" outlineLevel="2" x14ac:dyDescent="0.2">
      <c r="A86" s="160"/>
      <c r="B86" s="161"/>
      <c r="C86" s="191" t="s">
        <v>235</v>
      </c>
      <c r="D86" s="164"/>
      <c r="E86" s="165">
        <v>0.45</v>
      </c>
      <c r="F86" s="163"/>
      <c r="G86" s="163"/>
      <c r="H86" s="163"/>
      <c r="I86" s="163"/>
      <c r="J86" s="163"/>
      <c r="K86" s="163"/>
      <c r="L86" s="163"/>
      <c r="M86" s="163"/>
      <c r="N86" s="162"/>
      <c r="O86" s="162"/>
      <c r="P86" s="162"/>
      <c r="Q86" s="162"/>
      <c r="R86" s="163"/>
      <c r="S86" s="163"/>
      <c r="T86" s="163"/>
      <c r="U86" s="163"/>
      <c r="V86" s="163"/>
      <c r="W86" s="163"/>
      <c r="X86" s="163"/>
      <c r="Y86" s="163"/>
      <c r="Z86" s="153"/>
      <c r="AA86" s="153"/>
      <c r="AB86" s="153"/>
      <c r="AC86" s="153"/>
      <c r="AD86" s="153"/>
      <c r="AE86" s="153"/>
      <c r="AF86" s="153"/>
      <c r="AG86" s="153" t="s">
        <v>125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74">
        <v>28</v>
      </c>
      <c r="B87" s="175" t="s">
        <v>236</v>
      </c>
      <c r="C87" s="190" t="s">
        <v>237</v>
      </c>
      <c r="D87" s="176" t="s">
        <v>116</v>
      </c>
      <c r="E87" s="177">
        <v>8.1000000000000003E-2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7">
        <v>0</v>
      </c>
      <c r="O87" s="177">
        <f>ROUND(E87*N87,2)</f>
        <v>0</v>
      </c>
      <c r="P87" s="177">
        <v>2.2000000000000002</v>
      </c>
      <c r="Q87" s="177">
        <f>ROUND(E87*P87,2)</f>
        <v>0.18</v>
      </c>
      <c r="R87" s="179" t="s">
        <v>225</v>
      </c>
      <c r="S87" s="179" t="s">
        <v>118</v>
      </c>
      <c r="T87" s="180" t="s">
        <v>118</v>
      </c>
      <c r="U87" s="163">
        <v>11.22</v>
      </c>
      <c r="V87" s="163">
        <f>ROUND(E87*U87,2)</f>
        <v>0.91</v>
      </c>
      <c r="W87" s="163"/>
      <c r="X87" s="163" t="s">
        <v>119</v>
      </c>
      <c r="Y87" s="163" t="s">
        <v>120</v>
      </c>
      <c r="Z87" s="153"/>
      <c r="AA87" s="153"/>
      <c r="AB87" s="153"/>
      <c r="AC87" s="153"/>
      <c r="AD87" s="153"/>
      <c r="AE87" s="153"/>
      <c r="AF87" s="153"/>
      <c r="AG87" s="153" t="s">
        <v>128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2" x14ac:dyDescent="0.2">
      <c r="A88" s="160"/>
      <c r="B88" s="161"/>
      <c r="C88" s="191" t="s">
        <v>238</v>
      </c>
      <c r="D88" s="164"/>
      <c r="E88" s="165">
        <v>8.1000000000000003E-2</v>
      </c>
      <c r="F88" s="163"/>
      <c r="G88" s="163"/>
      <c r="H88" s="163"/>
      <c r="I88" s="163"/>
      <c r="J88" s="163"/>
      <c r="K88" s="163"/>
      <c r="L88" s="163"/>
      <c r="M88" s="163"/>
      <c r="N88" s="162"/>
      <c r="O88" s="162"/>
      <c r="P88" s="162"/>
      <c r="Q88" s="162"/>
      <c r="R88" s="163"/>
      <c r="S88" s="163"/>
      <c r="T88" s="163"/>
      <c r="U88" s="163"/>
      <c r="V88" s="163"/>
      <c r="W88" s="163"/>
      <c r="X88" s="163"/>
      <c r="Y88" s="163"/>
      <c r="Z88" s="153"/>
      <c r="AA88" s="153"/>
      <c r="AB88" s="153"/>
      <c r="AC88" s="153"/>
      <c r="AD88" s="153"/>
      <c r="AE88" s="153"/>
      <c r="AF88" s="153"/>
      <c r="AG88" s="153" t="s">
        <v>125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4">
        <v>29</v>
      </c>
      <c r="B89" s="175" t="s">
        <v>239</v>
      </c>
      <c r="C89" s="190" t="s">
        <v>240</v>
      </c>
      <c r="D89" s="176" t="s">
        <v>213</v>
      </c>
      <c r="E89" s="177">
        <v>0.25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7">
        <v>0</v>
      </c>
      <c r="O89" s="177">
        <f>ROUND(E89*N89,2)</f>
        <v>0</v>
      </c>
      <c r="P89" s="177">
        <v>5.024E-2</v>
      </c>
      <c r="Q89" s="177">
        <f>ROUND(E89*P89,2)</f>
        <v>0.01</v>
      </c>
      <c r="R89" s="179" t="s">
        <v>225</v>
      </c>
      <c r="S89" s="179" t="s">
        <v>118</v>
      </c>
      <c r="T89" s="180" t="s">
        <v>118</v>
      </c>
      <c r="U89" s="163">
        <v>4.5999999999999996</v>
      </c>
      <c r="V89" s="163">
        <f>ROUND(E89*U89,2)</f>
        <v>1.1499999999999999</v>
      </c>
      <c r="W89" s="163"/>
      <c r="X89" s="163" t="s">
        <v>119</v>
      </c>
      <c r="Y89" s="163" t="s">
        <v>120</v>
      </c>
      <c r="Z89" s="153"/>
      <c r="AA89" s="153"/>
      <c r="AB89" s="153"/>
      <c r="AC89" s="153"/>
      <c r="AD89" s="153"/>
      <c r="AE89" s="153"/>
      <c r="AF89" s="153"/>
      <c r="AG89" s="153" t="s">
        <v>128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2" x14ac:dyDescent="0.2">
      <c r="A90" s="160"/>
      <c r="B90" s="161"/>
      <c r="C90" s="191" t="s">
        <v>241</v>
      </c>
      <c r="D90" s="164"/>
      <c r="E90" s="165">
        <v>0.25</v>
      </c>
      <c r="F90" s="163"/>
      <c r="G90" s="163"/>
      <c r="H90" s="163"/>
      <c r="I90" s="163"/>
      <c r="J90" s="163"/>
      <c r="K90" s="163"/>
      <c r="L90" s="163"/>
      <c r="M90" s="163"/>
      <c r="N90" s="162"/>
      <c r="O90" s="162"/>
      <c r="P90" s="162"/>
      <c r="Q90" s="162"/>
      <c r="R90" s="163"/>
      <c r="S90" s="163"/>
      <c r="T90" s="163"/>
      <c r="U90" s="163"/>
      <c r="V90" s="163"/>
      <c r="W90" s="163"/>
      <c r="X90" s="163"/>
      <c r="Y90" s="163"/>
      <c r="Z90" s="153"/>
      <c r="AA90" s="153"/>
      <c r="AB90" s="153"/>
      <c r="AC90" s="153"/>
      <c r="AD90" s="153"/>
      <c r="AE90" s="153"/>
      <c r="AF90" s="153"/>
      <c r="AG90" s="153" t="s">
        <v>125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74">
        <v>30</v>
      </c>
      <c r="B91" s="175" t="s">
        <v>242</v>
      </c>
      <c r="C91" s="190" t="s">
        <v>243</v>
      </c>
      <c r="D91" s="176" t="s">
        <v>213</v>
      </c>
      <c r="E91" s="177">
        <v>0.25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7">
        <v>1.0000000000000001E-5</v>
      </c>
      <c r="O91" s="177">
        <f>ROUND(E91*N91,2)</f>
        <v>0</v>
      </c>
      <c r="P91" s="177">
        <v>0</v>
      </c>
      <c r="Q91" s="177">
        <f>ROUND(E91*P91,2)</f>
        <v>0</v>
      </c>
      <c r="R91" s="179" t="s">
        <v>225</v>
      </c>
      <c r="S91" s="179" t="s">
        <v>118</v>
      </c>
      <c r="T91" s="180" t="s">
        <v>118</v>
      </c>
      <c r="U91" s="163">
        <v>1.49</v>
      </c>
      <c r="V91" s="163">
        <f>ROUND(E91*U91,2)</f>
        <v>0.37</v>
      </c>
      <c r="W91" s="163"/>
      <c r="X91" s="163" t="s">
        <v>119</v>
      </c>
      <c r="Y91" s="163" t="s">
        <v>120</v>
      </c>
      <c r="Z91" s="153"/>
      <c r="AA91" s="153"/>
      <c r="AB91" s="153"/>
      <c r="AC91" s="153"/>
      <c r="AD91" s="153"/>
      <c r="AE91" s="153"/>
      <c r="AF91" s="153"/>
      <c r="AG91" s="153" t="s">
        <v>128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2" x14ac:dyDescent="0.2">
      <c r="A92" s="160"/>
      <c r="B92" s="161"/>
      <c r="C92" s="191" t="s">
        <v>241</v>
      </c>
      <c r="D92" s="164"/>
      <c r="E92" s="165">
        <v>0.25</v>
      </c>
      <c r="F92" s="163"/>
      <c r="G92" s="163"/>
      <c r="H92" s="163"/>
      <c r="I92" s="163"/>
      <c r="J92" s="163"/>
      <c r="K92" s="163"/>
      <c r="L92" s="163"/>
      <c r="M92" s="163"/>
      <c r="N92" s="162"/>
      <c r="O92" s="162"/>
      <c r="P92" s="162"/>
      <c r="Q92" s="162"/>
      <c r="R92" s="163"/>
      <c r="S92" s="163"/>
      <c r="T92" s="163"/>
      <c r="U92" s="163"/>
      <c r="V92" s="163"/>
      <c r="W92" s="163"/>
      <c r="X92" s="163"/>
      <c r="Y92" s="163"/>
      <c r="Z92" s="153"/>
      <c r="AA92" s="153"/>
      <c r="AB92" s="153"/>
      <c r="AC92" s="153"/>
      <c r="AD92" s="153"/>
      <c r="AE92" s="153"/>
      <c r="AF92" s="153"/>
      <c r="AG92" s="153" t="s">
        <v>125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4">
        <v>31</v>
      </c>
      <c r="B93" s="175" t="s">
        <v>244</v>
      </c>
      <c r="C93" s="190" t="s">
        <v>245</v>
      </c>
      <c r="D93" s="176" t="s">
        <v>213</v>
      </c>
      <c r="E93" s="177">
        <v>24.05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7">
        <v>0</v>
      </c>
      <c r="O93" s="177">
        <f>ROUND(E93*N93,2)</f>
        <v>0</v>
      </c>
      <c r="P93" s="177">
        <v>4.6000000000000001E-4</v>
      </c>
      <c r="Q93" s="177">
        <f>ROUND(E93*P93,2)</f>
        <v>0.01</v>
      </c>
      <c r="R93" s="179" t="s">
        <v>225</v>
      </c>
      <c r="S93" s="179" t="s">
        <v>118</v>
      </c>
      <c r="T93" s="180" t="s">
        <v>118</v>
      </c>
      <c r="U93" s="163">
        <v>1.5</v>
      </c>
      <c r="V93" s="163">
        <f>ROUND(E93*U93,2)</f>
        <v>36.08</v>
      </c>
      <c r="W93" s="163"/>
      <c r="X93" s="163" t="s">
        <v>119</v>
      </c>
      <c r="Y93" s="163" t="s">
        <v>120</v>
      </c>
      <c r="Z93" s="153"/>
      <c r="AA93" s="153"/>
      <c r="AB93" s="153"/>
      <c r="AC93" s="153"/>
      <c r="AD93" s="153"/>
      <c r="AE93" s="153"/>
      <c r="AF93" s="153"/>
      <c r="AG93" s="153" t="s">
        <v>128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2" x14ac:dyDescent="0.2">
      <c r="A94" s="160"/>
      <c r="B94" s="161"/>
      <c r="C94" s="191" t="s">
        <v>246</v>
      </c>
      <c r="D94" s="164"/>
      <c r="E94" s="165">
        <v>19.05</v>
      </c>
      <c r="F94" s="163"/>
      <c r="G94" s="163"/>
      <c r="H94" s="163"/>
      <c r="I94" s="163"/>
      <c r="J94" s="163"/>
      <c r="K94" s="163"/>
      <c r="L94" s="163"/>
      <c r="M94" s="163"/>
      <c r="N94" s="162"/>
      <c r="O94" s="162"/>
      <c r="P94" s="162"/>
      <c r="Q94" s="162"/>
      <c r="R94" s="163"/>
      <c r="S94" s="163"/>
      <c r="T94" s="163"/>
      <c r="U94" s="163"/>
      <c r="V94" s="163"/>
      <c r="W94" s="163"/>
      <c r="X94" s="163"/>
      <c r="Y94" s="163"/>
      <c r="Z94" s="153"/>
      <c r="AA94" s="153"/>
      <c r="AB94" s="153"/>
      <c r="AC94" s="153"/>
      <c r="AD94" s="153"/>
      <c r="AE94" s="153"/>
      <c r="AF94" s="153"/>
      <c r="AG94" s="153" t="s">
        <v>125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3" x14ac:dyDescent="0.2">
      <c r="A95" s="160"/>
      <c r="B95" s="161"/>
      <c r="C95" s="191" t="s">
        <v>247</v>
      </c>
      <c r="D95" s="164"/>
      <c r="E95" s="165">
        <v>5</v>
      </c>
      <c r="F95" s="163"/>
      <c r="G95" s="163"/>
      <c r="H95" s="163"/>
      <c r="I95" s="163"/>
      <c r="J95" s="163"/>
      <c r="K95" s="163"/>
      <c r="L95" s="163"/>
      <c r="M95" s="163"/>
      <c r="N95" s="162"/>
      <c r="O95" s="162"/>
      <c r="P95" s="162"/>
      <c r="Q95" s="162"/>
      <c r="R95" s="163"/>
      <c r="S95" s="163"/>
      <c r="T95" s="163"/>
      <c r="U95" s="163"/>
      <c r="V95" s="163"/>
      <c r="W95" s="163"/>
      <c r="X95" s="163"/>
      <c r="Y95" s="163"/>
      <c r="Z95" s="153"/>
      <c r="AA95" s="153"/>
      <c r="AB95" s="153"/>
      <c r="AC95" s="153"/>
      <c r="AD95" s="153"/>
      <c r="AE95" s="153"/>
      <c r="AF95" s="153"/>
      <c r="AG95" s="153" t="s">
        <v>125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x14ac:dyDescent="0.2">
      <c r="A96" s="167" t="s">
        <v>112</v>
      </c>
      <c r="B96" s="168" t="s">
        <v>74</v>
      </c>
      <c r="C96" s="189" t="s">
        <v>75</v>
      </c>
      <c r="D96" s="169"/>
      <c r="E96" s="170"/>
      <c r="F96" s="171"/>
      <c r="G96" s="171">
        <f>SUMIF(AG97:AG97,"&lt;&gt;NOR",G97:G97)</f>
        <v>0</v>
      </c>
      <c r="H96" s="171"/>
      <c r="I96" s="171">
        <f>SUM(I97:I97)</f>
        <v>0</v>
      </c>
      <c r="J96" s="171"/>
      <c r="K96" s="171">
        <f>SUM(K97:K97)</f>
        <v>0</v>
      </c>
      <c r="L96" s="171"/>
      <c r="M96" s="171">
        <f>SUM(M97:M97)</f>
        <v>0</v>
      </c>
      <c r="N96" s="170"/>
      <c r="O96" s="170">
        <f>SUM(O97:O97)</f>
        <v>0</v>
      </c>
      <c r="P96" s="170"/>
      <c r="Q96" s="170">
        <f>SUM(Q97:Q97)</f>
        <v>0</v>
      </c>
      <c r="R96" s="171"/>
      <c r="S96" s="171"/>
      <c r="T96" s="172"/>
      <c r="U96" s="166"/>
      <c r="V96" s="166">
        <f>SUM(V97:V97)</f>
        <v>4.16</v>
      </c>
      <c r="W96" s="166"/>
      <c r="X96" s="166"/>
      <c r="Y96" s="166"/>
      <c r="AG96" t="s">
        <v>113</v>
      </c>
    </row>
    <row r="97" spans="1:60" outlineLevel="1" x14ac:dyDescent="0.2">
      <c r="A97" s="182">
        <v>32</v>
      </c>
      <c r="B97" s="183" t="s">
        <v>248</v>
      </c>
      <c r="C97" s="192" t="s">
        <v>249</v>
      </c>
      <c r="D97" s="184" t="s">
        <v>250</v>
      </c>
      <c r="E97" s="185">
        <v>41.647329999999997</v>
      </c>
      <c r="F97" s="186"/>
      <c r="G97" s="187">
        <f>ROUND(E97*F97,2)</f>
        <v>0</v>
      </c>
      <c r="H97" s="186"/>
      <c r="I97" s="187">
        <f>ROUND(E97*H97,2)</f>
        <v>0</v>
      </c>
      <c r="J97" s="186"/>
      <c r="K97" s="187">
        <f>ROUND(E97*J97,2)</f>
        <v>0</v>
      </c>
      <c r="L97" s="187">
        <v>21</v>
      </c>
      <c r="M97" s="187">
        <f>G97*(1+L97/100)</f>
        <v>0</v>
      </c>
      <c r="N97" s="185">
        <v>0</v>
      </c>
      <c r="O97" s="185">
        <f>ROUND(E97*N97,2)</f>
        <v>0</v>
      </c>
      <c r="P97" s="185">
        <v>0</v>
      </c>
      <c r="Q97" s="185">
        <f>ROUND(E97*P97,2)</f>
        <v>0</v>
      </c>
      <c r="R97" s="187"/>
      <c r="S97" s="187" t="s">
        <v>118</v>
      </c>
      <c r="T97" s="188" t="s">
        <v>118</v>
      </c>
      <c r="U97" s="163">
        <v>0.1</v>
      </c>
      <c r="V97" s="163">
        <f>ROUND(E97*U97,2)</f>
        <v>4.16</v>
      </c>
      <c r="W97" s="163"/>
      <c r="X97" s="163" t="s">
        <v>119</v>
      </c>
      <c r="Y97" s="163" t="s">
        <v>120</v>
      </c>
      <c r="Z97" s="153"/>
      <c r="AA97" s="153"/>
      <c r="AB97" s="153"/>
      <c r="AC97" s="153"/>
      <c r="AD97" s="153"/>
      <c r="AE97" s="153"/>
      <c r="AF97" s="153"/>
      <c r="AG97" s="153" t="s">
        <v>121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67" t="s">
        <v>112</v>
      </c>
      <c r="B98" s="168" t="s">
        <v>76</v>
      </c>
      <c r="C98" s="189" t="s">
        <v>77</v>
      </c>
      <c r="D98" s="169"/>
      <c r="E98" s="170"/>
      <c r="F98" s="171"/>
      <c r="G98" s="171">
        <f>SUMIF(AG99:AG107,"&lt;&gt;NOR",G99:G107)</f>
        <v>0</v>
      </c>
      <c r="H98" s="171"/>
      <c r="I98" s="171">
        <f>SUM(I99:I107)</f>
        <v>0</v>
      </c>
      <c r="J98" s="171"/>
      <c r="K98" s="171">
        <f>SUM(K99:K107)</f>
        <v>0</v>
      </c>
      <c r="L98" s="171"/>
      <c r="M98" s="171">
        <f>SUM(M99:M107)</f>
        <v>0</v>
      </c>
      <c r="N98" s="170"/>
      <c r="O98" s="170">
        <f>SUM(O99:O107)</f>
        <v>0.09</v>
      </c>
      <c r="P98" s="170"/>
      <c r="Q98" s="170">
        <f>SUM(Q99:Q107)</f>
        <v>0</v>
      </c>
      <c r="R98" s="171"/>
      <c r="S98" s="171"/>
      <c r="T98" s="172"/>
      <c r="U98" s="166"/>
      <c r="V98" s="166">
        <f>SUM(V99:V107)</f>
        <v>3.2199999999999998</v>
      </c>
      <c r="W98" s="166"/>
      <c r="X98" s="166"/>
      <c r="Y98" s="166"/>
      <c r="AG98" t="s">
        <v>113</v>
      </c>
    </row>
    <row r="99" spans="1:60" ht="22.5" outlineLevel="1" x14ac:dyDescent="0.2">
      <c r="A99" s="174">
        <v>33</v>
      </c>
      <c r="B99" s="175" t="s">
        <v>251</v>
      </c>
      <c r="C99" s="190" t="s">
        <v>252</v>
      </c>
      <c r="D99" s="176" t="s">
        <v>213</v>
      </c>
      <c r="E99" s="177">
        <v>5.05</v>
      </c>
      <c r="F99" s="178"/>
      <c r="G99" s="179">
        <f>ROUND(E99*F99,2)</f>
        <v>0</v>
      </c>
      <c r="H99" s="178"/>
      <c r="I99" s="179">
        <f>ROUND(E99*H99,2)</f>
        <v>0</v>
      </c>
      <c r="J99" s="178"/>
      <c r="K99" s="179">
        <f>ROUND(E99*J99,2)</f>
        <v>0</v>
      </c>
      <c r="L99" s="179">
        <v>21</v>
      </c>
      <c r="M99" s="179">
        <f>G99*(1+L99/100)</f>
        <v>0</v>
      </c>
      <c r="N99" s="177">
        <v>2.7699999999999999E-3</v>
      </c>
      <c r="O99" s="177">
        <f>ROUND(E99*N99,2)</f>
        <v>0.01</v>
      </c>
      <c r="P99" s="177">
        <v>0</v>
      </c>
      <c r="Q99" s="177">
        <f>ROUND(E99*P99,2)</f>
        <v>0</v>
      </c>
      <c r="R99" s="179" t="s">
        <v>253</v>
      </c>
      <c r="S99" s="179" t="s">
        <v>118</v>
      </c>
      <c r="T99" s="180" t="s">
        <v>118</v>
      </c>
      <c r="U99" s="163">
        <v>0.55000000000000004</v>
      </c>
      <c r="V99" s="163">
        <f>ROUND(E99*U99,2)</f>
        <v>2.78</v>
      </c>
      <c r="W99" s="163"/>
      <c r="X99" s="163" t="s">
        <v>119</v>
      </c>
      <c r="Y99" s="163" t="s">
        <v>120</v>
      </c>
      <c r="Z99" s="153"/>
      <c r="AA99" s="153"/>
      <c r="AB99" s="153"/>
      <c r="AC99" s="153"/>
      <c r="AD99" s="153"/>
      <c r="AE99" s="153"/>
      <c r="AF99" s="153"/>
      <c r="AG99" s="153" t="s">
        <v>128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2" x14ac:dyDescent="0.2">
      <c r="A100" s="160"/>
      <c r="B100" s="161"/>
      <c r="C100" s="253" t="s">
        <v>254</v>
      </c>
      <c r="D100" s="254"/>
      <c r="E100" s="254"/>
      <c r="F100" s="254"/>
      <c r="G100" s="254"/>
      <c r="H100" s="163"/>
      <c r="I100" s="163"/>
      <c r="J100" s="163"/>
      <c r="K100" s="163"/>
      <c r="L100" s="163"/>
      <c r="M100" s="163"/>
      <c r="N100" s="162"/>
      <c r="O100" s="162"/>
      <c r="P100" s="162"/>
      <c r="Q100" s="162"/>
      <c r="R100" s="163"/>
      <c r="S100" s="163"/>
      <c r="T100" s="163"/>
      <c r="U100" s="163"/>
      <c r="V100" s="163"/>
      <c r="W100" s="163"/>
      <c r="X100" s="163"/>
      <c r="Y100" s="163"/>
      <c r="Z100" s="153"/>
      <c r="AA100" s="153"/>
      <c r="AB100" s="153"/>
      <c r="AC100" s="153"/>
      <c r="AD100" s="153"/>
      <c r="AE100" s="153"/>
      <c r="AF100" s="153"/>
      <c r="AG100" s="153" t="s">
        <v>123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2" x14ac:dyDescent="0.2">
      <c r="A101" s="160"/>
      <c r="B101" s="161"/>
      <c r="C101" s="255" t="s">
        <v>255</v>
      </c>
      <c r="D101" s="256"/>
      <c r="E101" s="256"/>
      <c r="F101" s="256"/>
      <c r="G101" s="256"/>
      <c r="H101" s="163"/>
      <c r="I101" s="163"/>
      <c r="J101" s="163"/>
      <c r="K101" s="163"/>
      <c r="L101" s="163"/>
      <c r="M101" s="163"/>
      <c r="N101" s="162"/>
      <c r="O101" s="162"/>
      <c r="P101" s="162"/>
      <c r="Q101" s="162"/>
      <c r="R101" s="163"/>
      <c r="S101" s="163"/>
      <c r="T101" s="163"/>
      <c r="U101" s="163"/>
      <c r="V101" s="163"/>
      <c r="W101" s="163"/>
      <c r="X101" s="163"/>
      <c r="Y101" s="163"/>
      <c r="Z101" s="153"/>
      <c r="AA101" s="153"/>
      <c r="AB101" s="153"/>
      <c r="AC101" s="153"/>
      <c r="AD101" s="153"/>
      <c r="AE101" s="153"/>
      <c r="AF101" s="153"/>
      <c r="AG101" s="153" t="s">
        <v>154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2" x14ac:dyDescent="0.2">
      <c r="A102" s="160"/>
      <c r="B102" s="161"/>
      <c r="C102" s="191" t="s">
        <v>256</v>
      </c>
      <c r="D102" s="164"/>
      <c r="E102" s="165">
        <v>5.05</v>
      </c>
      <c r="F102" s="163"/>
      <c r="G102" s="163"/>
      <c r="H102" s="163"/>
      <c r="I102" s="163"/>
      <c r="J102" s="163"/>
      <c r="K102" s="163"/>
      <c r="L102" s="163"/>
      <c r="M102" s="163"/>
      <c r="N102" s="162"/>
      <c r="O102" s="162"/>
      <c r="P102" s="162"/>
      <c r="Q102" s="162"/>
      <c r="R102" s="163"/>
      <c r="S102" s="163"/>
      <c r="T102" s="163"/>
      <c r="U102" s="163"/>
      <c r="V102" s="163"/>
      <c r="W102" s="163"/>
      <c r="X102" s="163"/>
      <c r="Y102" s="163"/>
      <c r="Z102" s="153"/>
      <c r="AA102" s="153"/>
      <c r="AB102" s="153"/>
      <c r="AC102" s="153"/>
      <c r="AD102" s="153"/>
      <c r="AE102" s="153"/>
      <c r="AF102" s="153"/>
      <c r="AG102" s="153" t="s">
        <v>125</v>
      </c>
      <c r="AH102" s="153">
        <v>0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33.75" outlineLevel="1" x14ac:dyDescent="0.2">
      <c r="A103" s="174">
        <v>34</v>
      </c>
      <c r="B103" s="175" t="s">
        <v>257</v>
      </c>
      <c r="C103" s="190" t="s">
        <v>258</v>
      </c>
      <c r="D103" s="176" t="s">
        <v>185</v>
      </c>
      <c r="E103" s="177">
        <v>1</v>
      </c>
      <c r="F103" s="178"/>
      <c r="G103" s="179">
        <f>ROUND(E103*F103,2)</f>
        <v>0</v>
      </c>
      <c r="H103" s="178"/>
      <c r="I103" s="179">
        <f>ROUND(E103*H103,2)</f>
        <v>0</v>
      </c>
      <c r="J103" s="178"/>
      <c r="K103" s="179">
        <f>ROUND(E103*J103,2)</f>
        <v>0</v>
      </c>
      <c r="L103" s="179">
        <v>21</v>
      </c>
      <c r="M103" s="179">
        <f>G103*(1+L103/100)</f>
        <v>0</v>
      </c>
      <c r="N103" s="177">
        <v>8.2019999999999996E-2</v>
      </c>
      <c r="O103" s="177">
        <f>ROUND(E103*N103,2)</f>
        <v>0.08</v>
      </c>
      <c r="P103" s="177">
        <v>0</v>
      </c>
      <c r="Q103" s="177">
        <f>ROUND(E103*P103,2)</f>
        <v>0</v>
      </c>
      <c r="R103" s="179" t="s">
        <v>253</v>
      </c>
      <c r="S103" s="179" t="s">
        <v>118</v>
      </c>
      <c r="T103" s="180" t="s">
        <v>118</v>
      </c>
      <c r="U103" s="163">
        <v>0.3</v>
      </c>
      <c r="V103" s="163">
        <f>ROUND(E103*U103,2)</f>
        <v>0.3</v>
      </c>
      <c r="W103" s="163"/>
      <c r="X103" s="163" t="s">
        <v>119</v>
      </c>
      <c r="Y103" s="163" t="s">
        <v>120</v>
      </c>
      <c r="Z103" s="153"/>
      <c r="AA103" s="153"/>
      <c r="AB103" s="153"/>
      <c r="AC103" s="153"/>
      <c r="AD103" s="153"/>
      <c r="AE103" s="153"/>
      <c r="AF103" s="153"/>
      <c r="AG103" s="153" t="s">
        <v>128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2" x14ac:dyDescent="0.2">
      <c r="A104" s="160"/>
      <c r="B104" s="161"/>
      <c r="C104" s="253" t="s">
        <v>259</v>
      </c>
      <c r="D104" s="254"/>
      <c r="E104" s="254"/>
      <c r="F104" s="254"/>
      <c r="G104" s="254"/>
      <c r="H104" s="163"/>
      <c r="I104" s="163"/>
      <c r="J104" s="163"/>
      <c r="K104" s="163"/>
      <c r="L104" s="163"/>
      <c r="M104" s="163"/>
      <c r="N104" s="162"/>
      <c r="O104" s="162"/>
      <c r="P104" s="162"/>
      <c r="Q104" s="162"/>
      <c r="R104" s="163"/>
      <c r="S104" s="163"/>
      <c r="T104" s="163"/>
      <c r="U104" s="163"/>
      <c r="V104" s="163"/>
      <c r="W104" s="163"/>
      <c r="X104" s="163"/>
      <c r="Y104" s="163"/>
      <c r="Z104" s="153"/>
      <c r="AA104" s="153"/>
      <c r="AB104" s="153"/>
      <c r="AC104" s="153"/>
      <c r="AD104" s="153"/>
      <c r="AE104" s="153"/>
      <c r="AF104" s="153"/>
      <c r="AG104" s="153" t="s">
        <v>123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2" x14ac:dyDescent="0.2">
      <c r="A105" s="160"/>
      <c r="B105" s="161"/>
      <c r="C105" s="191" t="s">
        <v>62</v>
      </c>
      <c r="D105" s="164"/>
      <c r="E105" s="165">
        <v>1</v>
      </c>
      <c r="F105" s="163"/>
      <c r="G105" s="163"/>
      <c r="H105" s="163"/>
      <c r="I105" s="163"/>
      <c r="J105" s="163"/>
      <c r="K105" s="163"/>
      <c r="L105" s="163"/>
      <c r="M105" s="163"/>
      <c r="N105" s="162"/>
      <c r="O105" s="162"/>
      <c r="P105" s="162"/>
      <c r="Q105" s="162"/>
      <c r="R105" s="163"/>
      <c r="S105" s="163"/>
      <c r="T105" s="163"/>
      <c r="U105" s="163"/>
      <c r="V105" s="163"/>
      <c r="W105" s="163"/>
      <c r="X105" s="163"/>
      <c r="Y105" s="163"/>
      <c r="Z105" s="153"/>
      <c r="AA105" s="153"/>
      <c r="AB105" s="153"/>
      <c r="AC105" s="153"/>
      <c r="AD105" s="153"/>
      <c r="AE105" s="153"/>
      <c r="AF105" s="153"/>
      <c r="AG105" s="153" t="s">
        <v>125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74">
        <v>35</v>
      </c>
      <c r="B106" s="175" t="s">
        <v>260</v>
      </c>
      <c r="C106" s="190" t="s">
        <v>261</v>
      </c>
      <c r="D106" s="176" t="s">
        <v>250</v>
      </c>
      <c r="E106" s="177">
        <v>9.6009999999999998E-2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9" t="s">
        <v>253</v>
      </c>
      <c r="S106" s="179" t="s">
        <v>118</v>
      </c>
      <c r="T106" s="180" t="s">
        <v>118</v>
      </c>
      <c r="U106" s="163">
        <v>1.47</v>
      </c>
      <c r="V106" s="163">
        <f>ROUND(E106*U106,2)</f>
        <v>0.14000000000000001</v>
      </c>
      <c r="W106" s="163"/>
      <c r="X106" s="163" t="s">
        <v>262</v>
      </c>
      <c r="Y106" s="163" t="s">
        <v>120</v>
      </c>
      <c r="Z106" s="153"/>
      <c r="AA106" s="153"/>
      <c r="AB106" s="153"/>
      <c r="AC106" s="153"/>
      <c r="AD106" s="153"/>
      <c r="AE106" s="153"/>
      <c r="AF106" s="153"/>
      <c r="AG106" s="153" t="s">
        <v>263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2" x14ac:dyDescent="0.2">
      <c r="A107" s="160"/>
      <c r="B107" s="161"/>
      <c r="C107" s="253" t="s">
        <v>264</v>
      </c>
      <c r="D107" s="254"/>
      <c r="E107" s="254"/>
      <c r="F107" s="254"/>
      <c r="G107" s="254"/>
      <c r="H107" s="163"/>
      <c r="I107" s="163"/>
      <c r="J107" s="163"/>
      <c r="K107" s="163"/>
      <c r="L107" s="163"/>
      <c r="M107" s="163"/>
      <c r="N107" s="162"/>
      <c r="O107" s="162"/>
      <c r="P107" s="162"/>
      <c r="Q107" s="162"/>
      <c r="R107" s="163"/>
      <c r="S107" s="163"/>
      <c r="T107" s="163"/>
      <c r="U107" s="163"/>
      <c r="V107" s="163"/>
      <c r="W107" s="163"/>
      <c r="X107" s="163"/>
      <c r="Y107" s="163"/>
      <c r="Z107" s="153"/>
      <c r="AA107" s="153"/>
      <c r="AB107" s="153"/>
      <c r="AC107" s="153"/>
      <c r="AD107" s="153"/>
      <c r="AE107" s="153"/>
      <c r="AF107" s="153"/>
      <c r="AG107" s="153" t="s">
        <v>123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">
      <c r="A108" s="167" t="s">
        <v>112</v>
      </c>
      <c r="B108" s="168" t="s">
        <v>78</v>
      </c>
      <c r="C108" s="189" t="s">
        <v>79</v>
      </c>
      <c r="D108" s="169"/>
      <c r="E108" s="170"/>
      <c r="F108" s="171"/>
      <c r="G108" s="171">
        <f>SUMIF(AG109:AG118,"&lt;&gt;NOR",G109:G118)</f>
        <v>0</v>
      </c>
      <c r="H108" s="171"/>
      <c r="I108" s="171">
        <f>SUM(I109:I118)</f>
        <v>0</v>
      </c>
      <c r="J108" s="171"/>
      <c r="K108" s="171">
        <f>SUM(K109:K118)</f>
        <v>0</v>
      </c>
      <c r="L108" s="171"/>
      <c r="M108" s="171">
        <f>SUM(M109:M118)</f>
        <v>0</v>
      </c>
      <c r="N108" s="170"/>
      <c r="O108" s="170">
        <f>SUM(O109:O118)</f>
        <v>0.01</v>
      </c>
      <c r="P108" s="170"/>
      <c r="Q108" s="170">
        <f>SUM(Q109:Q118)</f>
        <v>0.28999999999999998</v>
      </c>
      <c r="R108" s="171"/>
      <c r="S108" s="171"/>
      <c r="T108" s="172"/>
      <c r="U108" s="166"/>
      <c r="V108" s="166">
        <f>SUM(V109:V118)</f>
        <v>2.0700000000000003</v>
      </c>
      <c r="W108" s="166"/>
      <c r="X108" s="166"/>
      <c r="Y108" s="166"/>
      <c r="AG108" t="s">
        <v>113</v>
      </c>
    </row>
    <row r="109" spans="1:60" outlineLevel="1" x14ac:dyDescent="0.2">
      <c r="A109" s="174">
        <v>36</v>
      </c>
      <c r="B109" s="175" t="s">
        <v>265</v>
      </c>
      <c r="C109" s="190" t="s">
        <v>266</v>
      </c>
      <c r="D109" s="176" t="s">
        <v>213</v>
      </c>
      <c r="E109" s="177">
        <v>0.8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7">
        <v>0</v>
      </c>
      <c r="O109" s="177">
        <f>ROUND(E109*N109,2)</f>
        <v>0</v>
      </c>
      <c r="P109" s="177">
        <v>0</v>
      </c>
      <c r="Q109" s="177">
        <f>ROUND(E109*P109,2)</f>
        <v>0</v>
      </c>
      <c r="R109" s="179" t="s">
        <v>267</v>
      </c>
      <c r="S109" s="179" t="s">
        <v>118</v>
      </c>
      <c r="T109" s="180" t="s">
        <v>118</v>
      </c>
      <c r="U109" s="163">
        <v>0.28000000000000003</v>
      </c>
      <c r="V109" s="163">
        <f>ROUND(E109*U109,2)</f>
        <v>0.22</v>
      </c>
      <c r="W109" s="163"/>
      <c r="X109" s="163" t="s">
        <v>119</v>
      </c>
      <c r="Y109" s="163" t="s">
        <v>120</v>
      </c>
      <c r="Z109" s="153"/>
      <c r="AA109" s="153"/>
      <c r="AB109" s="153"/>
      <c r="AC109" s="153"/>
      <c r="AD109" s="153"/>
      <c r="AE109" s="153"/>
      <c r="AF109" s="153"/>
      <c r="AG109" s="153" t="s">
        <v>128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2" x14ac:dyDescent="0.2">
      <c r="A110" s="160"/>
      <c r="B110" s="161"/>
      <c r="C110" s="191" t="s">
        <v>268</v>
      </c>
      <c r="D110" s="164"/>
      <c r="E110" s="165">
        <v>0.8</v>
      </c>
      <c r="F110" s="163"/>
      <c r="G110" s="163"/>
      <c r="H110" s="163"/>
      <c r="I110" s="163"/>
      <c r="J110" s="163"/>
      <c r="K110" s="163"/>
      <c r="L110" s="163"/>
      <c r="M110" s="163"/>
      <c r="N110" s="162"/>
      <c r="O110" s="162"/>
      <c r="P110" s="162"/>
      <c r="Q110" s="162"/>
      <c r="R110" s="163"/>
      <c r="S110" s="163"/>
      <c r="T110" s="163"/>
      <c r="U110" s="163"/>
      <c r="V110" s="163"/>
      <c r="W110" s="163"/>
      <c r="X110" s="163"/>
      <c r="Y110" s="163"/>
      <c r="Z110" s="153"/>
      <c r="AA110" s="153"/>
      <c r="AB110" s="153"/>
      <c r="AC110" s="153"/>
      <c r="AD110" s="153"/>
      <c r="AE110" s="153"/>
      <c r="AF110" s="153"/>
      <c r="AG110" s="153" t="s">
        <v>125</v>
      </c>
      <c r="AH110" s="153">
        <v>0</v>
      </c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74">
        <v>37</v>
      </c>
      <c r="B111" s="175" t="s">
        <v>269</v>
      </c>
      <c r="C111" s="190" t="s">
        <v>270</v>
      </c>
      <c r="D111" s="176" t="s">
        <v>185</v>
      </c>
      <c r="E111" s="177">
        <v>1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0</v>
      </c>
      <c r="O111" s="177">
        <f>ROUND(E111*N111,2)</f>
        <v>0</v>
      </c>
      <c r="P111" s="177">
        <v>0.28499999999999998</v>
      </c>
      <c r="Q111" s="177">
        <f>ROUND(E111*P111,2)</f>
        <v>0.28999999999999998</v>
      </c>
      <c r="R111" s="179" t="s">
        <v>267</v>
      </c>
      <c r="S111" s="179" t="s">
        <v>118</v>
      </c>
      <c r="T111" s="180" t="s">
        <v>118</v>
      </c>
      <c r="U111" s="163">
        <v>1.85</v>
      </c>
      <c r="V111" s="163">
        <f>ROUND(E111*U111,2)</f>
        <v>1.85</v>
      </c>
      <c r="W111" s="163"/>
      <c r="X111" s="163" t="s">
        <v>119</v>
      </c>
      <c r="Y111" s="163" t="s">
        <v>120</v>
      </c>
      <c r="Z111" s="153"/>
      <c r="AA111" s="153"/>
      <c r="AB111" s="153"/>
      <c r="AC111" s="153"/>
      <c r="AD111" s="153"/>
      <c r="AE111" s="153"/>
      <c r="AF111" s="153"/>
      <c r="AG111" s="153" t="s">
        <v>128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2" x14ac:dyDescent="0.2">
      <c r="A112" s="160"/>
      <c r="B112" s="161"/>
      <c r="C112" s="191" t="s">
        <v>62</v>
      </c>
      <c r="D112" s="164"/>
      <c r="E112" s="165">
        <v>1</v>
      </c>
      <c r="F112" s="163"/>
      <c r="G112" s="163"/>
      <c r="H112" s="163"/>
      <c r="I112" s="163"/>
      <c r="J112" s="163"/>
      <c r="K112" s="163"/>
      <c r="L112" s="163"/>
      <c r="M112" s="163"/>
      <c r="N112" s="162"/>
      <c r="O112" s="162"/>
      <c r="P112" s="162"/>
      <c r="Q112" s="162"/>
      <c r="R112" s="163"/>
      <c r="S112" s="163"/>
      <c r="T112" s="163"/>
      <c r="U112" s="163"/>
      <c r="V112" s="163"/>
      <c r="W112" s="163"/>
      <c r="X112" s="163"/>
      <c r="Y112" s="163"/>
      <c r="Z112" s="153"/>
      <c r="AA112" s="153"/>
      <c r="AB112" s="153"/>
      <c r="AC112" s="153"/>
      <c r="AD112" s="153"/>
      <c r="AE112" s="153"/>
      <c r="AF112" s="153"/>
      <c r="AG112" s="153" t="s">
        <v>125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4">
        <v>38</v>
      </c>
      <c r="B113" s="175" t="s">
        <v>271</v>
      </c>
      <c r="C113" s="190" t="s">
        <v>272</v>
      </c>
      <c r="D113" s="176" t="s">
        <v>273</v>
      </c>
      <c r="E113" s="177">
        <v>2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9"/>
      <c r="S113" s="179" t="s">
        <v>174</v>
      </c>
      <c r="T113" s="180" t="s">
        <v>148</v>
      </c>
      <c r="U113" s="163">
        <v>0</v>
      </c>
      <c r="V113" s="163">
        <f>ROUND(E113*U113,2)</f>
        <v>0</v>
      </c>
      <c r="W113" s="163"/>
      <c r="X113" s="163" t="s">
        <v>119</v>
      </c>
      <c r="Y113" s="163" t="s">
        <v>120</v>
      </c>
      <c r="Z113" s="153"/>
      <c r="AA113" s="153"/>
      <c r="AB113" s="153"/>
      <c r="AC113" s="153"/>
      <c r="AD113" s="153"/>
      <c r="AE113" s="153"/>
      <c r="AF113" s="153"/>
      <c r="AG113" s="153" t="s">
        <v>128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2" x14ac:dyDescent="0.2">
      <c r="A114" s="160"/>
      <c r="B114" s="161"/>
      <c r="C114" s="191" t="s">
        <v>274</v>
      </c>
      <c r="D114" s="164"/>
      <c r="E114" s="165">
        <v>2</v>
      </c>
      <c r="F114" s="163"/>
      <c r="G114" s="163"/>
      <c r="H114" s="163"/>
      <c r="I114" s="163"/>
      <c r="J114" s="163"/>
      <c r="K114" s="163"/>
      <c r="L114" s="163"/>
      <c r="M114" s="163"/>
      <c r="N114" s="162"/>
      <c r="O114" s="162"/>
      <c r="P114" s="162"/>
      <c r="Q114" s="162"/>
      <c r="R114" s="163"/>
      <c r="S114" s="163"/>
      <c r="T114" s="163"/>
      <c r="U114" s="163"/>
      <c r="V114" s="163"/>
      <c r="W114" s="163"/>
      <c r="X114" s="163"/>
      <c r="Y114" s="163"/>
      <c r="Z114" s="153"/>
      <c r="AA114" s="153"/>
      <c r="AB114" s="153"/>
      <c r="AC114" s="153"/>
      <c r="AD114" s="153"/>
      <c r="AE114" s="153"/>
      <c r="AF114" s="153"/>
      <c r="AG114" s="153" t="s">
        <v>125</v>
      </c>
      <c r="AH114" s="153">
        <v>0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74">
        <v>39</v>
      </c>
      <c r="B115" s="175" t="s">
        <v>275</v>
      </c>
      <c r="C115" s="190" t="s">
        <v>276</v>
      </c>
      <c r="D115" s="176" t="s">
        <v>213</v>
      </c>
      <c r="E115" s="177">
        <v>0.8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7">
        <v>1.2800000000000001E-3</v>
      </c>
      <c r="O115" s="177">
        <f>ROUND(E115*N115,2)</f>
        <v>0</v>
      </c>
      <c r="P115" s="177">
        <v>0</v>
      </c>
      <c r="Q115" s="177">
        <f>ROUND(E115*P115,2)</f>
        <v>0</v>
      </c>
      <c r="R115" s="179" t="s">
        <v>178</v>
      </c>
      <c r="S115" s="179" t="s">
        <v>118</v>
      </c>
      <c r="T115" s="180" t="s">
        <v>118</v>
      </c>
      <c r="U115" s="163">
        <v>0</v>
      </c>
      <c r="V115" s="163">
        <f>ROUND(E115*U115,2)</f>
        <v>0</v>
      </c>
      <c r="W115" s="163"/>
      <c r="X115" s="163" t="s">
        <v>180</v>
      </c>
      <c r="Y115" s="163" t="s">
        <v>120</v>
      </c>
      <c r="Z115" s="153"/>
      <c r="AA115" s="153"/>
      <c r="AB115" s="153"/>
      <c r="AC115" s="153"/>
      <c r="AD115" s="153"/>
      <c r="AE115" s="153"/>
      <c r="AF115" s="153"/>
      <c r="AG115" s="153" t="s">
        <v>181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2" x14ac:dyDescent="0.2">
      <c r="A116" s="160"/>
      <c r="B116" s="161"/>
      <c r="C116" s="191" t="s">
        <v>268</v>
      </c>
      <c r="D116" s="164"/>
      <c r="E116" s="165">
        <v>0.8</v>
      </c>
      <c r="F116" s="163"/>
      <c r="G116" s="163"/>
      <c r="H116" s="163"/>
      <c r="I116" s="163"/>
      <c r="J116" s="163"/>
      <c r="K116" s="163"/>
      <c r="L116" s="163"/>
      <c r="M116" s="163"/>
      <c r="N116" s="162"/>
      <c r="O116" s="162"/>
      <c r="P116" s="162"/>
      <c r="Q116" s="162"/>
      <c r="R116" s="163"/>
      <c r="S116" s="163"/>
      <c r="T116" s="163"/>
      <c r="U116" s="163"/>
      <c r="V116" s="163"/>
      <c r="W116" s="163"/>
      <c r="X116" s="163"/>
      <c r="Y116" s="163"/>
      <c r="Z116" s="153"/>
      <c r="AA116" s="153"/>
      <c r="AB116" s="153"/>
      <c r="AC116" s="153"/>
      <c r="AD116" s="153"/>
      <c r="AE116" s="153"/>
      <c r="AF116" s="153"/>
      <c r="AG116" s="153" t="s">
        <v>125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74">
        <v>40</v>
      </c>
      <c r="B117" s="175" t="s">
        <v>277</v>
      </c>
      <c r="C117" s="190" t="s">
        <v>278</v>
      </c>
      <c r="D117" s="176" t="s">
        <v>185</v>
      </c>
      <c r="E117" s="177">
        <v>2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7">
        <v>3.3999999999999998E-3</v>
      </c>
      <c r="O117" s="177">
        <f>ROUND(E117*N117,2)</f>
        <v>0.01</v>
      </c>
      <c r="P117" s="177">
        <v>0</v>
      </c>
      <c r="Q117" s="177">
        <f>ROUND(E117*P117,2)</f>
        <v>0</v>
      </c>
      <c r="R117" s="179" t="s">
        <v>178</v>
      </c>
      <c r="S117" s="179" t="s">
        <v>118</v>
      </c>
      <c r="T117" s="180" t="s">
        <v>118</v>
      </c>
      <c r="U117" s="163">
        <v>0</v>
      </c>
      <c r="V117" s="163">
        <f>ROUND(E117*U117,2)</f>
        <v>0</v>
      </c>
      <c r="W117" s="163"/>
      <c r="X117" s="163" t="s">
        <v>180</v>
      </c>
      <c r="Y117" s="163" t="s">
        <v>120</v>
      </c>
      <c r="Z117" s="153"/>
      <c r="AA117" s="153"/>
      <c r="AB117" s="153"/>
      <c r="AC117" s="153"/>
      <c r="AD117" s="153"/>
      <c r="AE117" s="153"/>
      <c r="AF117" s="153"/>
      <c r="AG117" s="153" t="s">
        <v>181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2" x14ac:dyDescent="0.2">
      <c r="A118" s="160"/>
      <c r="B118" s="161"/>
      <c r="C118" s="191" t="s">
        <v>274</v>
      </c>
      <c r="D118" s="164"/>
      <c r="E118" s="165">
        <v>2</v>
      </c>
      <c r="F118" s="163"/>
      <c r="G118" s="163"/>
      <c r="H118" s="163"/>
      <c r="I118" s="163"/>
      <c r="J118" s="163"/>
      <c r="K118" s="163"/>
      <c r="L118" s="163"/>
      <c r="M118" s="163"/>
      <c r="N118" s="162"/>
      <c r="O118" s="162"/>
      <c r="P118" s="162"/>
      <c r="Q118" s="162"/>
      <c r="R118" s="163"/>
      <c r="S118" s="163"/>
      <c r="T118" s="163"/>
      <c r="U118" s="163"/>
      <c r="V118" s="163"/>
      <c r="W118" s="163"/>
      <c r="X118" s="163"/>
      <c r="Y118" s="163"/>
      <c r="Z118" s="153"/>
      <c r="AA118" s="153"/>
      <c r="AB118" s="153"/>
      <c r="AC118" s="153"/>
      <c r="AD118" s="153"/>
      <c r="AE118" s="153"/>
      <c r="AF118" s="153"/>
      <c r="AG118" s="153" t="s">
        <v>125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67" t="s">
        <v>112</v>
      </c>
      <c r="B119" s="168" t="s">
        <v>80</v>
      </c>
      <c r="C119" s="189" t="s">
        <v>81</v>
      </c>
      <c r="D119" s="169"/>
      <c r="E119" s="170"/>
      <c r="F119" s="171"/>
      <c r="G119" s="171">
        <f>SUMIF(AG120:AG127,"&lt;&gt;NOR",G120:G127)</f>
        <v>0</v>
      </c>
      <c r="H119" s="171"/>
      <c r="I119" s="171">
        <f>SUM(I120:I127)</f>
        <v>0</v>
      </c>
      <c r="J119" s="171"/>
      <c r="K119" s="171">
        <f>SUM(K120:K127)</f>
        <v>0</v>
      </c>
      <c r="L119" s="171"/>
      <c r="M119" s="171">
        <f>SUM(M120:M127)</f>
        <v>0</v>
      </c>
      <c r="N119" s="170"/>
      <c r="O119" s="170">
        <f>SUM(O120:O127)</f>
        <v>0</v>
      </c>
      <c r="P119" s="170"/>
      <c r="Q119" s="170">
        <f>SUM(Q120:Q127)</f>
        <v>0</v>
      </c>
      <c r="R119" s="171"/>
      <c r="S119" s="171"/>
      <c r="T119" s="172"/>
      <c r="U119" s="166"/>
      <c r="V119" s="166">
        <f>SUM(V120:V127)</f>
        <v>0.54</v>
      </c>
      <c r="W119" s="166"/>
      <c r="X119" s="166"/>
      <c r="Y119" s="166"/>
      <c r="AG119" t="s">
        <v>113</v>
      </c>
    </row>
    <row r="120" spans="1:60" outlineLevel="1" x14ac:dyDescent="0.2">
      <c r="A120" s="174">
        <v>41</v>
      </c>
      <c r="B120" s="175" t="s">
        <v>279</v>
      </c>
      <c r="C120" s="190" t="s">
        <v>280</v>
      </c>
      <c r="D120" s="176" t="s">
        <v>250</v>
      </c>
      <c r="E120" s="177">
        <v>10.87398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7">
        <v>0</v>
      </c>
      <c r="O120" s="177">
        <f>ROUND(E120*N120,2)</f>
        <v>0</v>
      </c>
      <c r="P120" s="177">
        <v>0</v>
      </c>
      <c r="Q120" s="177">
        <f>ROUND(E120*P120,2)</f>
        <v>0</v>
      </c>
      <c r="R120" s="179" t="s">
        <v>281</v>
      </c>
      <c r="S120" s="179" t="s">
        <v>118</v>
      </c>
      <c r="T120" s="180" t="s">
        <v>118</v>
      </c>
      <c r="U120" s="163">
        <v>0.01</v>
      </c>
      <c r="V120" s="163">
        <f>ROUND(E120*U120,2)</f>
        <v>0.11</v>
      </c>
      <c r="W120" s="163"/>
      <c r="X120" s="163" t="s">
        <v>119</v>
      </c>
      <c r="Y120" s="163" t="s">
        <v>120</v>
      </c>
      <c r="Z120" s="153"/>
      <c r="AA120" s="153"/>
      <c r="AB120" s="153"/>
      <c r="AC120" s="153"/>
      <c r="AD120" s="153"/>
      <c r="AE120" s="153"/>
      <c r="AF120" s="153"/>
      <c r="AG120" s="153" t="s">
        <v>128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2" x14ac:dyDescent="0.2">
      <c r="A121" s="160"/>
      <c r="B121" s="161"/>
      <c r="C121" s="253" t="s">
        <v>282</v>
      </c>
      <c r="D121" s="254"/>
      <c r="E121" s="254"/>
      <c r="F121" s="254"/>
      <c r="G121" s="254"/>
      <c r="H121" s="163"/>
      <c r="I121" s="163"/>
      <c r="J121" s="163"/>
      <c r="K121" s="163"/>
      <c r="L121" s="163"/>
      <c r="M121" s="163"/>
      <c r="N121" s="162"/>
      <c r="O121" s="162"/>
      <c r="P121" s="162"/>
      <c r="Q121" s="162"/>
      <c r="R121" s="163"/>
      <c r="S121" s="163"/>
      <c r="T121" s="163"/>
      <c r="U121" s="163"/>
      <c r="V121" s="163"/>
      <c r="W121" s="163"/>
      <c r="X121" s="163"/>
      <c r="Y121" s="163"/>
      <c r="Z121" s="153"/>
      <c r="AA121" s="153"/>
      <c r="AB121" s="153"/>
      <c r="AC121" s="153"/>
      <c r="AD121" s="153"/>
      <c r="AE121" s="153"/>
      <c r="AF121" s="153"/>
      <c r="AG121" s="153" t="s">
        <v>123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2" x14ac:dyDescent="0.2">
      <c r="A122" s="160"/>
      <c r="B122" s="161"/>
      <c r="C122" s="191" t="s">
        <v>283</v>
      </c>
      <c r="D122" s="164"/>
      <c r="E122" s="165">
        <v>10.87398</v>
      </c>
      <c r="F122" s="163"/>
      <c r="G122" s="163"/>
      <c r="H122" s="163"/>
      <c r="I122" s="163"/>
      <c r="J122" s="163"/>
      <c r="K122" s="163"/>
      <c r="L122" s="163"/>
      <c r="M122" s="163"/>
      <c r="N122" s="162"/>
      <c r="O122" s="162"/>
      <c r="P122" s="162"/>
      <c r="Q122" s="162"/>
      <c r="R122" s="163"/>
      <c r="S122" s="163"/>
      <c r="T122" s="163"/>
      <c r="U122" s="163"/>
      <c r="V122" s="163"/>
      <c r="W122" s="163"/>
      <c r="X122" s="163"/>
      <c r="Y122" s="163"/>
      <c r="Z122" s="153"/>
      <c r="AA122" s="153"/>
      <c r="AB122" s="153"/>
      <c r="AC122" s="153"/>
      <c r="AD122" s="153"/>
      <c r="AE122" s="153"/>
      <c r="AF122" s="153"/>
      <c r="AG122" s="153" t="s">
        <v>125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74">
        <v>42</v>
      </c>
      <c r="B123" s="175" t="s">
        <v>284</v>
      </c>
      <c r="C123" s="190" t="s">
        <v>285</v>
      </c>
      <c r="D123" s="176" t="s">
        <v>250</v>
      </c>
      <c r="E123" s="177">
        <v>10.87398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7">
        <v>0</v>
      </c>
      <c r="O123" s="177">
        <f>ROUND(E123*N123,2)</f>
        <v>0</v>
      </c>
      <c r="P123" s="177">
        <v>0</v>
      </c>
      <c r="Q123" s="177">
        <f>ROUND(E123*P123,2)</f>
        <v>0</v>
      </c>
      <c r="R123" s="179" t="s">
        <v>281</v>
      </c>
      <c r="S123" s="179" t="s">
        <v>118</v>
      </c>
      <c r="T123" s="180" t="s">
        <v>118</v>
      </c>
      <c r="U123" s="163">
        <v>0.04</v>
      </c>
      <c r="V123" s="163">
        <f>ROUND(E123*U123,2)</f>
        <v>0.43</v>
      </c>
      <c r="W123" s="163"/>
      <c r="X123" s="163" t="s">
        <v>286</v>
      </c>
      <c r="Y123" s="163" t="s">
        <v>120</v>
      </c>
      <c r="Z123" s="153"/>
      <c r="AA123" s="153"/>
      <c r="AB123" s="153"/>
      <c r="AC123" s="153"/>
      <c r="AD123" s="153"/>
      <c r="AE123" s="153"/>
      <c r="AF123" s="153"/>
      <c r="AG123" s="153" t="s">
        <v>287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2" x14ac:dyDescent="0.2">
      <c r="A124" s="160"/>
      <c r="B124" s="161"/>
      <c r="C124" s="253" t="s">
        <v>288</v>
      </c>
      <c r="D124" s="254"/>
      <c r="E124" s="254"/>
      <c r="F124" s="254"/>
      <c r="G124" s="254"/>
      <c r="H124" s="163"/>
      <c r="I124" s="163"/>
      <c r="J124" s="163"/>
      <c r="K124" s="163"/>
      <c r="L124" s="163"/>
      <c r="M124" s="163"/>
      <c r="N124" s="162"/>
      <c r="O124" s="162"/>
      <c r="P124" s="162"/>
      <c r="Q124" s="162"/>
      <c r="R124" s="163"/>
      <c r="S124" s="163"/>
      <c r="T124" s="163"/>
      <c r="U124" s="163"/>
      <c r="V124" s="163"/>
      <c r="W124" s="163"/>
      <c r="X124" s="163"/>
      <c r="Y124" s="163"/>
      <c r="Z124" s="153"/>
      <c r="AA124" s="153"/>
      <c r="AB124" s="153"/>
      <c r="AC124" s="153"/>
      <c r="AD124" s="153"/>
      <c r="AE124" s="153"/>
      <c r="AF124" s="153"/>
      <c r="AG124" s="153" t="s">
        <v>123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74">
        <v>43</v>
      </c>
      <c r="B125" s="175" t="s">
        <v>289</v>
      </c>
      <c r="C125" s="190" t="s">
        <v>290</v>
      </c>
      <c r="D125" s="176" t="s">
        <v>250</v>
      </c>
      <c r="E125" s="177">
        <v>10.87398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79" t="s">
        <v>281</v>
      </c>
      <c r="S125" s="179" t="s">
        <v>118</v>
      </c>
      <c r="T125" s="180" t="s">
        <v>118</v>
      </c>
      <c r="U125" s="163">
        <v>0</v>
      </c>
      <c r="V125" s="163">
        <f>ROUND(E125*U125,2)</f>
        <v>0</v>
      </c>
      <c r="W125" s="163"/>
      <c r="X125" s="163" t="s">
        <v>286</v>
      </c>
      <c r="Y125" s="163" t="s">
        <v>120</v>
      </c>
      <c r="Z125" s="153"/>
      <c r="AA125" s="153"/>
      <c r="AB125" s="153"/>
      <c r="AC125" s="153"/>
      <c r="AD125" s="153"/>
      <c r="AE125" s="153"/>
      <c r="AF125" s="153"/>
      <c r="AG125" s="153" t="s">
        <v>287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2" x14ac:dyDescent="0.2">
      <c r="A126" s="160"/>
      <c r="B126" s="161"/>
      <c r="C126" s="253" t="s">
        <v>288</v>
      </c>
      <c r="D126" s="254"/>
      <c r="E126" s="254"/>
      <c r="F126" s="254"/>
      <c r="G126" s="254"/>
      <c r="H126" s="163"/>
      <c r="I126" s="163"/>
      <c r="J126" s="163"/>
      <c r="K126" s="163"/>
      <c r="L126" s="163"/>
      <c r="M126" s="163"/>
      <c r="N126" s="162"/>
      <c r="O126" s="162"/>
      <c r="P126" s="162"/>
      <c r="Q126" s="162"/>
      <c r="R126" s="163"/>
      <c r="S126" s="163"/>
      <c r="T126" s="163"/>
      <c r="U126" s="163"/>
      <c r="V126" s="163"/>
      <c r="W126" s="163"/>
      <c r="X126" s="163"/>
      <c r="Y126" s="163"/>
      <c r="Z126" s="153"/>
      <c r="AA126" s="153"/>
      <c r="AB126" s="153"/>
      <c r="AC126" s="153"/>
      <c r="AD126" s="153"/>
      <c r="AE126" s="153"/>
      <c r="AF126" s="153"/>
      <c r="AG126" s="153" t="s">
        <v>123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74">
        <v>44</v>
      </c>
      <c r="B127" s="175" t="s">
        <v>291</v>
      </c>
      <c r="C127" s="190" t="s">
        <v>292</v>
      </c>
      <c r="D127" s="176" t="s">
        <v>250</v>
      </c>
      <c r="E127" s="177">
        <v>10.87398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9" t="s">
        <v>225</v>
      </c>
      <c r="S127" s="179" t="s">
        <v>118</v>
      </c>
      <c r="T127" s="180" t="s">
        <v>118</v>
      </c>
      <c r="U127" s="163">
        <v>0</v>
      </c>
      <c r="V127" s="163">
        <f>ROUND(E127*U127,2)</f>
        <v>0</v>
      </c>
      <c r="W127" s="163"/>
      <c r="X127" s="163" t="s">
        <v>286</v>
      </c>
      <c r="Y127" s="163" t="s">
        <v>120</v>
      </c>
      <c r="Z127" s="153"/>
      <c r="AA127" s="153"/>
      <c r="AB127" s="153"/>
      <c r="AC127" s="153"/>
      <c r="AD127" s="153"/>
      <c r="AE127" s="153"/>
      <c r="AF127" s="153"/>
      <c r="AG127" s="153" t="s">
        <v>287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3"/>
      <c r="B128" s="4"/>
      <c r="C128" s="193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AE128">
        <v>15</v>
      </c>
      <c r="AF128">
        <v>21</v>
      </c>
      <c r="AG128" t="s">
        <v>98</v>
      </c>
    </row>
    <row r="129" spans="1:33" x14ac:dyDescent="0.2">
      <c r="A129" s="156"/>
      <c r="B129" s="157" t="s">
        <v>29</v>
      </c>
      <c r="C129" s="194"/>
      <c r="D129" s="158"/>
      <c r="E129" s="159"/>
      <c r="F129" s="159"/>
      <c r="G129" s="173">
        <f>G8+G44+G51+G61+G64+G77+G96+G98+G108+G119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f>SUMIF(L7:L127,AE128,G7:G127)</f>
        <v>0</v>
      </c>
      <c r="AF129">
        <f>SUMIF(L7:L127,AF128,G7:G127)</f>
        <v>0</v>
      </c>
      <c r="AG129" t="s">
        <v>293</v>
      </c>
    </row>
    <row r="130" spans="1:33" x14ac:dyDescent="0.2">
      <c r="C130" s="195"/>
      <c r="D130" s="10"/>
      <c r="AG130" t="s">
        <v>294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085" sheet="1" formatRows="0"/>
  <mergeCells count="29">
    <mergeCell ref="C33:G33"/>
    <mergeCell ref="A1:G1"/>
    <mergeCell ref="C2:G2"/>
    <mergeCell ref="C3:G3"/>
    <mergeCell ref="C4:G4"/>
    <mergeCell ref="C10:G10"/>
    <mergeCell ref="C13:G13"/>
    <mergeCell ref="C16:G16"/>
    <mergeCell ref="C19:G19"/>
    <mergeCell ref="C22:G22"/>
    <mergeCell ref="C25:G25"/>
    <mergeCell ref="C32:G32"/>
    <mergeCell ref="C101:G101"/>
    <mergeCell ref="C36:G36"/>
    <mergeCell ref="C39:G39"/>
    <mergeCell ref="C42:G42"/>
    <mergeCell ref="C55:G55"/>
    <mergeCell ref="C70:G70"/>
    <mergeCell ref="C73:G73"/>
    <mergeCell ref="C74:G74"/>
    <mergeCell ref="C79:G79"/>
    <mergeCell ref="C82:G82"/>
    <mergeCell ref="C85:G85"/>
    <mergeCell ref="C100:G100"/>
    <mergeCell ref="C104:G104"/>
    <mergeCell ref="C107:G107"/>
    <mergeCell ref="C121:G121"/>
    <mergeCell ref="C124:G124"/>
    <mergeCell ref="C126:G126"/>
  </mergeCells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01-02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01-02 Pol'!Názvy_tisku</vt:lpstr>
      <vt:lpstr>oadresa</vt:lpstr>
      <vt:lpstr>Stavba!Objednatel</vt:lpstr>
      <vt:lpstr>Stavba!Objekt</vt:lpstr>
      <vt:lpstr>'SO 01 01-02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Pavel Šťastný</cp:lastModifiedBy>
  <cp:lastPrinted>2022-10-31T05:36:41Z</cp:lastPrinted>
  <dcterms:created xsi:type="dcterms:W3CDTF">2009-04-08T07:15:50Z</dcterms:created>
  <dcterms:modified xsi:type="dcterms:W3CDTF">2022-10-31T05:36:41Z</dcterms:modified>
</cp:coreProperties>
</file>